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xr:revisionPtr revIDLastSave="0" documentId="13_ncr:1_{0EE2FBFE-D133-4F82-BA81-004735B62AA7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3" l="1"/>
  <c r="C8" i="3"/>
  <c r="AG8" i="3"/>
  <c r="AJ7" i="1"/>
  <c r="AG9" i="3" l="1"/>
  <c r="AG11" i="3"/>
  <c r="AG13" i="3"/>
  <c r="AG15" i="3"/>
  <c r="AG17" i="3"/>
  <c r="AG19" i="3"/>
  <c r="AG21" i="3"/>
  <c r="AG23" i="3"/>
  <c r="AG25" i="3"/>
  <c r="AG27" i="3"/>
  <c r="AG29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K7" i="1"/>
  <c r="AJ9" i="1"/>
  <c r="AK9" i="1"/>
  <c r="AJ11" i="1"/>
  <c r="AK11" i="1"/>
  <c r="AJ13" i="1"/>
  <c r="AK13" i="1"/>
  <c r="AJ15" i="1"/>
  <c r="AK15" i="1"/>
  <c r="AJ17" i="1"/>
  <c r="AK17" i="1"/>
  <c r="AJ19" i="1"/>
  <c r="AK19" i="1"/>
  <c r="AJ21" i="1"/>
  <c r="AK21" i="1"/>
  <c r="AJ23" i="1"/>
  <c r="AK23" i="1"/>
  <c r="AJ25" i="1"/>
  <c r="AK25" i="1"/>
  <c r="AJ27" i="1"/>
  <c r="AK27" i="1"/>
  <c r="AJ29" i="1"/>
  <c r="AK29" i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3" i="1" l="1"/>
  <c r="AL19" i="1"/>
  <c r="AL15" i="1"/>
  <c r="AL11" i="1"/>
  <c r="AL29" i="1"/>
  <c r="AL25" i="1"/>
  <c r="AL17" i="1"/>
  <c r="AL13" i="1"/>
  <c r="AL9" i="1"/>
  <c r="AL27" i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<sst xmlns="http://schemas.openxmlformats.org/spreadsheetml/2006/main" count="600" uniqueCount="159">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</sst>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3" fillId="0" borderId="33" xfId="0" applyNumberFormat="1" applyFont="1" applyBorder="1" applyAlignment="1">
      <alignment horizontal="left" vertical="center"/>
    </xf>
    <xf numFmtId="164" fontId="33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3" fillId="0" borderId="33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4" fillId="0" borderId="7" xfId="1" applyFont="1" applyBorder="1" applyAlignment="1" applyProtection="1">
      <alignment horizontal="center" vertical="center" textRotation="90"/>
    </xf>
    <xf numFmtId="0" fontId="34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csc.un.org/secretariat/hrpd.asp?include=m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17" sqref="A17"/>
    </sheetView>
  </sheetViews>
  <sheetFormatPr defaultRowHeight="12.5" x14ac:dyDescent="0.25"/>
  <sheetData>
    <row r="1" spans="1:4" x14ac:dyDescent="0.25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5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5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5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5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5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5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5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5">
      <c r="A10" s="69" t="s">
        <v>82</v>
      </c>
    </row>
    <row r="11" spans="1:4" x14ac:dyDescent="0.25">
      <c r="A11">
        <v>2000</v>
      </c>
    </row>
    <row r="12" spans="1:4" x14ac:dyDescent="0.25">
      <c r="A12">
        <v>2004</v>
      </c>
    </row>
    <row r="13" spans="1:4" x14ac:dyDescent="0.25">
      <c r="A13">
        <v>2008</v>
      </c>
    </row>
    <row r="14" spans="1:4" x14ac:dyDescent="0.25">
      <c r="A14">
        <v>2012</v>
      </c>
    </row>
    <row r="15" spans="1:4" x14ac:dyDescent="0.25">
      <c r="A15">
        <v>2016</v>
      </c>
    </row>
    <row r="16" spans="1:4" x14ac:dyDescent="0.25">
      <c r="A16">
        <v>2020</v>
      </c>
    </row>
    <row r="19" spans="1:4" ht="15.5" x14ac:dyDescent="0.35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5">
      <c r="A20" s="102" t="s">
        <v>94</v>
      </c>
      <c r="B20">
        <v>1</v>
      </c>
    </row>
    <row r="21" spans="1:4" ht="14.5" x14ac:dyDescent="0.25">
      <c r="A21" s="103" t="s">
        <v>98</v>
      </c>
      <c r="B21">
        <v>0.5</v>
      </c>
    </row>
    <row r="22" spans="1:4" ht="15.5" x14ac:dyDescent="0.25">
      <c r="A22" s="104" t="s">
        <v>123</v>
      </c>
      <c r="B22">
        <v>0.5</v>
      </c>
      <c r="C22">
        <v>0.5</v>
      </c>
    </row>
    <row r="23" spans="1:4" x14ac:dyDescent="0.25">
      <c r="A23" s="102" t="s">
        <v>7</v>
      </c>
      <c r="D23">
        <v>1</v>
      </c>
    </row>
    <row r="24" spans="1:4" x14ac:dyDescent="0.25">
      <c r="A24" s="102" t="s">
        <v>101</v>
      </c>
      <c r="C24">
        <v>1</v>
      </c>
    </row>
    <row r="25" spans="1:4" ht="14.5" x14ac:dyDescent="0.25">
      <c r="A25" s="104" t="s">
        <v>99</v>
      </c>
      <c r="C25">
        <v>0.5</v>
      </c>
    </row>
    <row r="26" spans="1:4" ht="14.5" x14ac:dyDescent="0.25">
      <c r="A26" s="104" t="s">
        <v>100</v>
      </c>
      <c r="B26">
        <v>0.5</v>
      </c>
      <c r="C26">
        <v>1</v>
      </c>
    </row>
    <row r="27" spans="1:4" ht="14.5" x14ac:dyDescent="0.25">
      <c r="A27" s="104" t="s">
        <v>102</v>
      </c>
      <c r="C27">
        <v>1</v>
      </c>
    </row>
    <row r="28" spans="1:4" x14ac:dyDescent="0.25">
      <c r="A28" s="102" t="s">
        <v>103</v>
      </c>
    </row>
    <row r="29" spans="1:4" x14ac:dyDescent="0.25">
      <c r="A29" s="102" t="s">
        <v>36</v>
      </c>
    </row>
    <row r="30" spans="1:4" x14ac:dyDescent="0.25">
      <c r="A30" s="102" t="s">
        <v>31</v>
      </c>
      <c r="B30">
        <v>1</v>
      </c>
    </row>
    <row r="31" spans="1:4" x14ac:dyDescent="0.25">
      <c r="A31" s="102" t="s">
        <v>35</v>
      </c>
      <c r="B31">
        <v>1</v>
      </c>
    </row>
    <row r="32" spans="1:4" x14ac:dyDescent="0.25">
      <c r="A32" s="102" t="s">
        <v>32</v>
      </c>
      <c r="D32">
        <v>1</v>
      </c>
    </row>
    <row r="33" spans="1:3" x14ac:dyDescent="0.25">
      <c r="A33" s="102" t="s">
        <v>22</v>
      </c>
    </row>
    <row r="34" spans="1:3" x14ac:dyDescent="0.25">
      <c r="A34" s="102" t="s">
        <v>105</v>
      </c>
    </row>
    <row r="35" spans="1:3" ht="15.5" x14ac:dyDescent="0.25">
      <c r="A35" s="104" t="s">
        <v>124</v>
      </c>
      <c r="B35">
        <v>0.5</v>
      </c>
    </row>
    <row r="36" spans="1:3" x14ac:dyDescent="0.25">
      <c r="A36" s="102" t="s">
        <v>122</v>
      </c>
      <c r="C36">
        <v>1</v>
      </c>
    </row>
    <row r="37" spans="1:3" x14ac:dyDescent="0.25">
      <c r="A37" s="102" t="s">
        <v>54</v>
      </c>
    </row>
    <row r="38" spans="1:3" x14ac:dyDescent="0.25">
      <c r="A38" s="102" t="s">
        <v>38</v>
      </c>
    </row>
    <row r="39" spans="1:3" x14ac:dyDescent="0.25">
      <c r="A39" s="102" t="s">
        <v>39</v>
      </c>
    </row>
    <row r="40" spans="1:3" x14ac:dyDescent="0.25">
      <c r="A40" s="102" t="s">
        <v>40</v>
      </c>
    </row>
    <row r="41" spans="1:3" x14ac:dyDescent="0.25">
      <c r="A41" s="102" t="s">
        <v>41</v>
      </c>
    </row>
    <row r="42" spans="1:3" x14ac:dyDescent="0.25">
      <c r="A42" s="102" t="s">
        <v>107</v>
      </c>
    </row>
    <row r="43" spans="1:3" x14ac:dyDescent="0.25">
      <c r="A43" s="102" t="s">
        <v>61</v>
      </c>
    </row>
    <row r="44" spans="1:3" ht="15.5" x14ac:dyDescent="0.25">
      <c r="A44" s="104" t="s">
        <v>125</v>
      </c>
    </row>
    <row r="45" spans="1:3" ht="15.5" x14ac:dyDescent="0.25">
      <c r="A45" s="104" t="s">
        <v>126</v>
      </c>
    </row>
    <row r="46" spans="1:3" ht="15.5" x14ac:dyDescent="0.25">
      <c r="A46" s="104" t="s">
        <v>127</v>
      </c>
    </row>
    <row r="48" spans="1:3" x14ac:dyDescent="0.25">
      <c r="A48" s="125" t="s">
        <v>9</v>
      </c>
      <c r="B48" s="125">
        <v>1</v>
      </c>
    </row>
    <row r="49" spans="1:2" x14ac:dyDescent="0.25">
      <c r="A49" s="125" t="s">
        <v>10</v>
      </c>
      <c r="B49" s="112">
        <v>2</v>
      </c>
    </row>
    <row r="50" spans="1:2" x14ac:dyDescent="0.25">
      <c r="A50" s="125" t="s">
        <v>11</v>
      </c>
      <c r="B50" s="112">
        <v>3</v>
      </c>
    </row>
    <row r="51" spans="1:2" x14ac:dyDescent="0.25">
      <c r="A51" s="125" t="s">
        <v>0</v>
      </c>
      <c r="B51" s="112">
        <v>4</v>
      </c>
    </row>
    <row r="52" spans="1:2" x14ac:dyDescent="0.25">
      <c r="A52" s="125" t="s">
        <v>1</v>
      </c>
      <c r="B52" s="112">
        <v>5</v>
      </c>
    </row>
    <row r="53" spans="1:2" x14ac:dyDescent="0.25">
      <c r="A53" s="125" t="s">
        <v>129</v>
      </c>
      <c r="B53" s="112">
        <v>6</v>
      </c>
    </row>
    <row r="54" spans="1:2" x14ac:dyDescent="0.25">
      <c r="A54" s="125" t="s">
        <v>130</v>
      </c>
      <c r="B54" s="112">
        <v>7</v>
      </c>
    </row>
    <row r="55" spans="1:2" x14ac:dyDescent="0.25">
      <c r="A55" s="125" t="s">
        <v>12</v>
      </c>
      <c r="B55" s="112">
        <v>8</v>
      </c>
    </row>
    <row r="56" spans="1:2" x14ac:dyDescent="0.25">
      <c r="A56" s="125" t="s">
        <v>13</v>
      </c>
      <c r="B56" s="112">
        <v>9</v>
      </c>
    </row>
    <row r="57" spans="1:2" x14ac:dyDescent="0.25">
      <c r="A57" s="125" t="s">
        <v>14</v>
      </c>
      <c r="B57" s="112">
        <v>10</v>
      </c>
    </row>
    <row r="58" spans="1:2" x14ac:dyDescent="0.25">
      <c r="A58" s="125" t="s">
        <v>15</v>
      </c>
      <c r="B58" s="112">
        <v>11</v>
      </c>
    </row>
    <row r="59" spans="1:2" x14ac:dyDescent="0.25">
      <c r="A59" s="125" t="s">
        <v>16</v>
      </c>
      <c r="B59" s="112">
        <v>12</v>
      </c>
    </row>
    <row r="61" spans="1:2" x14ac:dyDescent="0.25">
      <c r="A61">
        <v>1</v>
      </c>
      <c r="B61" t="s">
        <v>131</v>
      </c>
    </row>
    <row r="62" spans="1:2" x14ac:dyDescent="0.25">
      <c r="A62">
        <v>2</v>
      </c>
      <c r="B62" t="s">
        <v>22</v>
      </c>
    </row>
    <row r="63" spans="1:2" x14ac:dyDescent="0.25">
      <c r="A63">
        <v>3</v>
      </c>
      <c r="B63" t="s">
        <v>132</v>
      </c>
    </row>
    <row r="64" spans="1:2" x14ac:dyDescent="0.25">
      <c r="A64">
        <v>4</v>
      </c>
      <c r="B64" t="s">
        <v>133</v>
      </c>
    </row>
    <row r="65" spans="1:2" x14ac:dyDescent="0.25">
      <c r="A65">
        <v>5</v>
      </c>
      <c r="B65" t="s">
        <v>30</v>
      </c>
    </row>
    <row r="66" spans="1:2" x14ac:dyDescent="0.25">
      <c r="A66">
        <v>6</v>
      </c>
      <c r="B66" t="s">
        <v>134</v>
      </c>
    </row>
    <row r="67" spans="1:2" x14ac:dyDescent="0.25">
      <c r="A67">
        <v>7</v>
      </c>
      <c r="B67" t="s">
        <v>135</v>
      </c>
    </row>
    <row r="68" spans="1:2" x14ac:dyDescent="0.25">
      <c r="A68">
        <v>8</v>
      </c>
      <c r="B68" t="s">
        <v>136</v>
      </c>
    </row>
    <row r="69" spans="1:2" x14ac:dyDescent="0.25">
      <c r="A69">
        <v>9</v>
      </c>
      <c r="B69" t="s">
        <v>137</v>
      </c>
    </row>
    <row r="70" spans="1:2" x14ac:dyDescent="0.25">
      <c r="A70">
        <v>10</v>
      </c>
      <c r="B70" t="s">
        <v>155</v>
      </c>
    </row>
    <row r="71" spans="1:2" x14ac:dyDescent="0.25">
      <c r="A71">
        <v>11</v>
      </c>
      <c r="B71" t="s">
        <v>138</v>
      </c>
    </row>
    <row r="72" spans="1:2" x14ac:dyDescent="0.25">
      <c r="A72">
        <v>12</v>
      </c>
      <c r="B72" t="s">
        <v>28</v>
      </c>
    </row>
    <row r="73" spans="1:2" x14ac:dyDescent="0.25">
      <c r="A73">
        <v>13</v>
      </c>
      <c r="B73" t="s">
        <v>139</v>
      </c>
    </row>
    <row r="74" spans="1:2" x14ac:dyDescent="0.25">
      <c r="A74">
        <v>14</v>
      </c>
      <c r="B74" t="s">
        <v>140</v>
      </c>
    </row>
    <row r="75" spans="1:2" x14ac:dyDescent="0.25">
      <c r="A75">
        <v>15</v>
      </c>
      <c r="B75" t="s">
        <v>141</v>
      </c>
    </row>
    <row r="76" spans="1:2" x14ac:dyDescent="0.25">
      <c r="A76">
        <v>16</v>
      </c>
      <c r="B76" t="s">
        <v>142</v>
      </c>
    </row>
    <row r="77" spans="1:2" x14ac:dyDescent="0.25">
      <c r="A77">
        <v>17</v>
      </c>
      <c r="B77" t="s">
        <v>143</v>
      </c>
    </row>
    <row r="78" spans="1:2" x14ac:dyDescent="0.25">
      <c r="A78">
        <v>18</v>
      </c>
      <c r="B78" t="s">
        <v>7</v>
      </c>
    </row>
    <row r="79" spans="1:2" x14ac:dyDescent="0.25">
      <c r="A79">
        <v>19</v>
      </c>
      <c r="B79" t="s">
        <v>6</v>
      </c>
    </row>
    <row r="80" spans="1:2" x14ac:dyDescent="0.25">
      <c r="A80">
        <v>20</v>
      </c>
      <c r="B80" t="s">
        <v>144</v>
      </c>
    </row>
    <row r="81" spans="1:2" x14ac:dyDescent="0.25">
      <c r="A81">
        <v>21</v>
      </c>
      <c r="B81" t="s">
        <v>145</v>
      </c>
    </row>
    <row r="82" spans="1:2" x14ac:dyDescent="0.25">
      <c r="A82">
        <v>22</v>
      </c>
      <c r="B82" t="s">
        <v>29</v>
      </c>
    </row>
    <row r="83" spans="1:2" x14ac:dyDescent="0.25">
      <c r="A83">
        <v>23</v>
      </c>
      <c r="B83" t="s">
        <v>146</v>
      </c>
    </row>
    <row r="84" spans="1:2" x14ac:dyDescent="0.25">
      <c r="A84">
        <v>24</v>
      </c>
      <c r="B84" t="s">
        <v>147</v>
      </c>
    </row>
    <row r="85" spans="1:2" x14ac:dyDescent="0.25">
      <c r="A85">
        <v>25</v>
      </c>
      <c r="B85" t="s">
        <v>148</v>
      </c>
    </row>
    <row r="86" spans="1:2" x14ac:dyDescent="0.25">
      <c r="A86">
        <v>26</v>
      </c>
      <c r="B86" t="s">
        <v>149</v>
      </c>
    </row>
    <row r="87" spans="1:2" x14ac:dyDescent="0.25">
      <c r="A87">
        <v>27</v>
      </c>
      <c r="B87" t="s">
        <v>150</v>
      </c>
    </row>
    <row r="88" spans="1:2" x14ac:dyDescent="0.25">
      <c r="A88">
        <v>28</v>
      </c>
      <c r="B88" t="s">
        <v>151</v>
      </c>
    </row>
    <row r="89" spans="1:2" x14ac:dyDescent="0.25">
      <c r="A89">
        <v>29</v>
      </c>
      <c r="B89" t="s">
        <v>152</v>
      </c>
    </row>
    <row r="90" spans="1:2" x14ac:dyDescent="0.25">
      <c r="A90">
        <v>30</v>
      </c>
      <c r="B90" t="s">
        <v>153</v>
      </c>
    </row>
    <row r="91" spans="1:2" x14ac:dyDescent="0.25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5" x14ac:dyDescent="0.25"/>
  <cols>
    <col min="1" max="32" width="3.26953125" customWidth="1"/>
    <col min="33" max="33" width="3.54296875" style="3" customWidth="1"/>
    <col min="34" max="34" width="3.81640625" style="1" customWidth="1"/>
    <col min="35" max="35" width="3.7265625" customWidth="1"/>
    <col min="36" max="37" width="3.453125" style="1" customWidth="1"/>
    <col min="38" max="38" width="3.26953125" style="1" customWidth="1"/>
    <col min="39" max="39" width="16.26953125" customWidth="1"/>
    <col min="40" max="40" width="15.54296875" customWidth="1"/>
  </cols>
  <sheetData>
    <row r="1" spans="1:40" ht="24" customHeight="1" thickBot="1" x14ac:dyDescent="0.3">
      <c r="A1" s="45"/>
      <c r="B1" s="50"/>
      <c r="D1" s="50"/>
      <c r="E1" s="50"/>
      <c r="F1" s="50"/>
      <c r="G1" s="50"/>
      <c r="H1" s="50"/>
      <c r="I1" s="50"/>
      <c r="J1" s="220" t="s">
        <v>76</v>
      </c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12">
        <v>2022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188" t="s">
        <v>69</v>
      </c>
      <c r="AH1" s="189"/>
      <c r="AI1" s="197"/>
      <c r="AJ1" s="188" t="s">
        <v>70</v>
      </c>
      <c r="AK1" s="189"/>
      <c r="AL1" s="190"/>
      <c r="AM1" s="180" t="s">
        <v>43</v>
      </c>
      <c r="AN1" s="181"/>
    </row>
    <row r="2" spans="1:40" ht="12.75" customHeight="1" x14ac:dyDescent="0.3">
      <c r="A2" s="51" t="s">
        <v>67</v>
      </c>
      <c r="B2" s="2"/>
      <c r="C2" s="2"/>
      <c r="D2" s="4"/>
      <c r="E2" s="222" t="s">
        <v>89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4"/>
      <c r="R2" s="2" t="s">
        <v>68</v>
      </c>
      <c r="S2" s="2"/>
      <c r="T2" s="2"/>
      <c r="U2" s="225" t="s">
        <v>89</v>
      </c>
      <c r="V2" s="226"/>
      <c r="W2" s="226"/>
      <c r="X2" s="226"/>
      <c r="Y2" s="226"/>
      <c r="Z2" s="227"/>
      <c r="AA2" s="4"/>
      <c r="AB2" s="4"/>
      <c r="AC2" s="4"/>
      <c r="AD2" s="4"/>
      <c r="AE2" s="4"/>
      <c r="AF2" s="4"/>
      <c r="AG2" s="228" t="str">
        <f>U1-1&amp;" Balance"</f>
        <v>2021 Balance</v>
      </c>
      <c r="AH2" s="229"/>
      <c r="AI2" s="198">
        <v>0</v>
      </c>
      <c r="AJ2" s="200" t="s">
        <v>73</v>
      </c>
      <c r="AK2" s="194" t="s">
        <v>74</v>
      </c>
      <c r="AL2" s="191" t="s">
        <v>75</v>
      </c>
      <c r="AM2" s="182" t="s">
        <v>17</v>
      </c>
      <c r="AN2" s="185" t="s">
        <v>42</v>
      </c>
    </row>
    <row r="3" spans="1:40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199"/>
      <c r="AJ3" s="201"/>
      <c r="AK3" s="195"/>
      <c r="AL3" s="192"/>
      <c r="AM3" s="183"/>
      <c r="AN3" s="186"/>
    </row>
    <row r="4" spans="1:40" x14ac:dyDescent="0.25">
      <c r="A4" s="51" t="s">
        <v>44</v>
      </c>
      <c r="B4" s="4"/>
      <c r="C4" s="4"/>
      <c r="D4" s="4"/>
      <c r="E4" s="2"/>
      <c r="F4" s="2"/>
      <c r="G4" s="221" t="s">
        <v>156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8</v>
      </c>
      <c r="AI4" s="195" t="s">
        <v>72</v>
      </c>
      <c r="AJ4" s="195"/>
      <c r="AK4" s="195"/>
      <c r="AL4" s="192"/>
      <c r="AM4" s="183"/>
      <c r="AN4" s="186"/>
    </row>
    <row r="5" spans="1:40" ht="8.2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195"/>
      <c r="AJ5" s="195"/>
      <c r="AK5" s="195"/>
      <c r="AL5" s="192"/>
      <c r="AM5" s="183"/>
      <c r="AN5" s="186"/>
    </row>
    <row r="6" spans="1:40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6"/>
      <c r="AH6" s="196"/>
      <c r="AI6" s="196"/>
      <c r="AJ6" s="196"/>
      <c r="AK6" s="196"/>
      <c r="AL6" s="193"/>
      <c r="AM6" s="184"/>
      <c r="AN6" s="187"/>
    </row>
    <row r="7" spans="1:40" ht="13" thickBot="1" x14ac:dyDescent="0.3">
      <c r="A7" s="86" t="s">
        <v>9</v>
      </c>
      <c r="B7" s="89" t="s">
        <v>78</v>
      </c>
      <c r="C7" s="87" t="str">
        <f>VLOOKUP(VLOOKUP(B7,Data!$A2:$B8,2,FALSE)+VLOOKUP(B7,Data!$C2:$D8,2,FALSE),Data!$B2:$C8,2,FALSE)</f>
        <v>S</v>
      </c>
      <c r="D7" s="14" t="str">
        <f>VLOOKUP(VLOOKUP(C7,Data!$A2:$B8,2,FALSE)+VLOOKUP(C7,Data!$C2:$D8,2,FALSE),Data!$B2:$C8,2,FALSE)</f>
        <v>M</v>
      </c>
      <c r="E7" s="14" t="str">
        <f>VLOOKUP(VLOOKUP(D7,Data!$A2:$B8,2,FALSE)+VLOOKUP(D7,Data!$C2:$D8,2,FALSE),Data!$B2:$C8,2,FALSE)</f>
        <v>Tu</v>
      </c>
      <c r="F7" s="14" t="str">
        <f>VLOOKUP(VLOOKUP(E7,Data!$A2:$B8,2,FALSE)+VLOOKUP(E7,Data!$C2:$D8,2,FALSE),Data!$B2:$C8,2,FALSE)</f>
        <v>W</v>
      </c>
      <c r="G7" s="14" t="str">
        <f>VLOOKUP(VLOOKUP(F7,Data!$A2:$B8,2,FALSE)+VLOOKUP(F7,Data!$C2:$D8,2,FALSE),Data!$B2:$C8,2,FALSE)</f>
        <v>T</v>
      </c>
      <c r="H7" s="14" t="str">
        <f>VLOOKUP(VLOOKUP(G7,Data!$A2:$B8,2,FALSE)+VLOOKUP(G7,Data!$C2:$D8,2,FALSE),Data!$B2:$C8,2,FALSE)</f>
        <v>F</v>
      </c>
      <c r="I7" s="14" t="str">
        <f>VLOOKUP(VLOOKUP(H7,Data!$A2:$B8,2,FALSE)+VLOOKUP(H7,Data!$C2:$D8,2,FALSE),Data!$B2:$C8,2,FALSE)</f>
        <v>Sa</v>
      </c>
      <c r="J7" s="14" t="str">
        <f>VLOOKUP(VLOOKUP(I7,Data!$A2:$B8,2,FALSE)+VLOOKUP(I7,Data!$C2:$D8,2,FALSE),Data!$B2:$C8,2,FALSE)</f>
        <v>S</v>
      </c>
      <c r="K7" s="14" t="str">
        <f>VLOOKUP(VLOOKUP(J7,Data!$A2:$B8,2,FALSE)+VLOOKUP(J7,Data!$C2:$D8,2,FALSE),Data!$B2:$C8,2,FALSE)</f>
        <v>M</v>
      </c>
      <c r="L7" s="14" t="str">
        <f>VLOOKUP(VLOOKUP(K7,Data!$A2:$B8,2,FALSE)+VLOOKUP(K7,Data!$C2:$D8,2,FALSE),Data!$B2:$C8,2,FALSE)</f>
        <v>Tu</v>
      </c>
      <c r="M7" s="14" t="str">
        <f>VLOOKUP(VLOOKUP(L7,Data!$A2:$B8,2,FALSE)+VLOOKUP(L7,Data!$C2:$D8,2,FALSE),Data!$B2:$C8,2,FALSE)</f>
        <v>W</v>
      </c>
      <c r="N7" s="14" t="str">
        <f>VLOOKUP(VLOOKUP(M7,Data!$A2:$B8,2,FALSE)+VLOOKUP(M7,Data!$C2:$D8,2,FALSE),Data!$B2:$C8,2,FALSE)</f>
        <v>T</v>
      </c>
      <c r="O7" s="14" t="str">
        <f>VLOOKUP(VLOOKUP(N7,Data!$A2:$B8,2,FALSE)+VLOOKUP(N7,Data!$C2:$D8,2,FALSE),Data!$B2:$C8,2,FALSE)</f>
        <v>F</v>
      </c>
      <c r="P7" s="14" t="str">
        <f>VLOOKUP(VLOOKUP(O7,Data!$A2:$B8,2,FALSE)+VLOOKUP(O7,Data!$C2:$D8,2,FALSE),Data!$B2:$C8,2,FALSE)</f>
        <v>Sa</v>
      </c>
      <c r="Q7" s="14" t="str">
        <f>VLOOKUP(VLOOKUP(P7,Data!$A2:$B8,2,FALSE)+VLOOKUP(P7,Data!$C2:$D8,2,FALSE),Data!$B2:$C8,2,FALSE)</f>
        <v>S</v>
      </c>
      <c r="R7" s="14" t="str">
        <f>VLOOKUP(VLOOKUP(Q7,Data!$A2:$B8,2,FALSE)+VLOOKUP(Q7,Data!$C2:$D8,2,FALSE),Data!$B2:$C8,2,FALSE)</f>
        <v>M</v>
      </c>
      <c r="S7" s="14" t="str">
        <f>VLOOKUP(VLOOKUP(R7,Data!$A2:$B8,2,FALSE)+VLOOKUP(R7,Data!$C2:$D8,2,FALSE),Data!$B2:$C8,2,FALSE)</f>
        <v>Tu</v>
      </c>
      <c r="T7" s="14" t="str">
        <f>VLOOKUP(VLOOKUP(S7,Data!$A2:$B8,2,FALSE)+VLOOKUP(S7,Data!$C2:$D8,2,FALSE),Data!$B2:$C8,2,FALSE)</f>
        <v>W</v>
      </c>
      <c r="U7" s="14" t="str">
        <f>VLOOKUP(VLOOKUP(T7,Data!$A2:$B8,2,FALSE)+VLOOKUP(T7,Data!$C2:$D8,2,FALSE),Data!$B2:$C8,2,FALSE)</f>
        <v>T</v>
      </c>
      <c r="V7" s="14" t="str">
        <f>VLOOKUP(VLOOKUP(U7,Data!$A2:$B8,2,FALSE)+VLOOKUP(U7,Data!$C2:$D8,2,FALSE),Data!$B2:$C8,2,FALSE)</f>
        <v>F</v>
      </c>
      <c r="W7" s="14" t="str">
        <f>VLOOKUP(VLOOKUP(V7,Data!$A2:$B8,2,FALSE)+VLOOKUP(V7,Data!$C2:$D8,2,FALSE),Data!$B2:$C8,2,FALSE)</f>
        <v>Sa</v>
      </c>
      <c r="X7" s="14" t="str">
        <f>VLOOKUP(VLOOKUP(W7,Data!$A2:$B8,2,FALSE)+VLOOKUP(W7,Data!$C2:$D8,2,FALSE),Data!$B2:$C8,2,FALSE)</f>
        <v>S</v>
      </c>
      <c r="Y7" s="14" t="str">
        <f>VLOOKUP(VLOOKUP(X7,Data!$A2:$B8,2,FALSE)+VLOOKUP(X7,Data!$C2:$D8,2,FALSE),Data!$B2:$C8,2,FALSE)</f>
        <v>M</v>
      </c>
      <c r="Z7" s="14" t="str">
        <f>VLOOKUP(VLOOKUP(Y7,Data!$A2:$B8,2,FALSE)+VLOOKUP(Y7,Data!$C2:$D8,2,FALSE),Data!$B2:$C8,2,FALSE)</f>
        <v>Tu</v>
      </c>
      <c r="AA7" s="14" t="str">
        <f>VLOOKUP(VLOOKUP(Z7,Data!$A2:$B8,2,FALSE)+VLOOKUP(Z7,Data!$C2:$D8,2,FALSE),Data!$B2:$C8,2,FALSE)</f>
        <v>W</v>
      </c>
      <c r="AB7" s="14" t="str">
        <f>VLOOKUP(VLOOKUP(AA7,Data!$A2:$B8,2,FALSE)+VLOOKUP(AA7,Data!$C2:$D8,2,FALSE),Data!$B2:$C8,2,FALSE)</f>
        <v>T</v>
      </c>
      <c r="AC7" s="14" t="str">
        <f>VLOOKUP(VLOOKUP(AB7,Data!$A2:$B8,2,FALSE)+VLOOKUP(AB7,Data!$C2:$D8,2,FALSE),Data!$B2:$C8,2,FALSE)</f>
        <v>F</v>
      </c>
      <c r="AD7" s="14" t="str">
        <f>VLOOKUP(VLOOKUP(AC7,Data!$A2:$B8,2,FALSE)+VLOOKUP(AC7,Data!$C2:$D8,2,FALSE),Data!$B2:$C8,2,FALSE)</f>
        <v>Sa</v>
      </c>
      <c r="AE7" s="14" t="str">
        <f>VLOOKUP(VLOOKUP(AD7,Data!$A2:$B8,2,FALSE)+VLOOKUP(AD7,Data!$C2:$D8,2,FALSE),Data!$B2:$C8,2,FALSE)</f>
        <v>S</v>
      </c>
      <c r="AF7" s="16" t="str">
        <f>VLOOKUP(VLOOKUP(AE7,Data!$A2:$B8,2,FALSE)+VLOOKUP(AE7,Data!$C2:$D8,2,FALSE),Data!$B2:$C8,2,FALSE)</f>
        <v>M</v>
      </c>
      <c r="AG7" s="163">
        <f>IF($G$4="Temporary Appointment",1.5,2.5)</f>
        <v>2.5</v>
      </c>
      <c r="AH7" s="159">
        <f>SUM(COUNTIF(B8:AF8,"A"),COUNTIF(B8:AF8,"HL"),COUNTIF(B8:AF8,"FV"))+(0.5*SUM(COUNTIF(B8:AF8,"½A"),COUNTIF(B8:AF8,"½AS"),COUNTIF(B8:AF8,"S½A"),COUNTIF(B8:AF8,"½CA")))</f>
        <v>0</v>
      </c>
      <c r="AI7" s="172">
        <f>AI2+AG7-AH7</f>
        <v>2.5</v>
      </c>
      <c r="AJ7" s="161">
        <f>SUM(COUNTIF(B8:AF8,"SC"),COUNTIF(B8:AF8,"ME"))</f>
        <v>0</v>
      </c>
      <c r="AK7" s="159">
        <f>SUM(COUNTIF(B8:AF8,"S"),COUNTIF(B8:AF8,"S½P"),COUNTIF(B8:AF8,"FEL"),COUNTIF(B8:AF8,"S½A"))+(0.5*SUM(COUNTIF(B8:AF8,"½AS"),COUNTIF(B8:AF8,"½SW")))</f>
        <v>0</v>
      </c>
      <c r="AL7" s="164">
        <f>SUM(AJ7:AK8)</f>
        <v>0</v>
      </c>
      <c r="AM7" s="157"/>
      <c r="AN7" s="164"/>
    </row>
    <row r="8" spans="1:40" ht="15.75" customHeight="1" x14ac:dyDescent="0.25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63"/>
      <c r="AH8" s="160"/>
      <c r="AI8" s="173"/>
      <c r="AJ8" s="162"/>
      <c r="AK8" s="160"/>
      <c r="AL8" s="165"/>
      <c r="AM8" s="158"/>
      <c r="AN8" s="165"/>
    </row>
    <row r="9" spans="1:40" x14ac:dyDescent="0.25">
      <c r="A9" s="53" t="s">
        <v>10</v>
      </c>
      <c r="B9" s="14" t="str">
        <f>VLOOKUP(VLOOKUP(AF7,Data!$A2:$B8,2,FALSE)+VLOOKUP(AF7,Data!$C2:$D8,2,FALSE),Data!$B2:$C8,2,FALSE)</f>
        <v>Tu</v>
      </c>
      <c r="C9" s="14" t="str">
        <f>VLOOKUP(VLOOKUP(B9,Data!$A2:$B8,2,FALSE)+VLOOKUP(B9,Data!$C2:$D8,2,FALSE),Data!$B2:$C8,2,FALSE)</f>
        <v>W</v>
      </c>
      <c r="D9" s="14" t="str">
        <f>VLOOKUP(VLOOKUP(C9,Data!$A2:$B8,2,FALSE)+VLOOKUP(C9,Data!$C2:$D8,2,FALSE),Data!$B2:$C8,2,FALSE)</f>
        <v>T</v>
      </c>
      <c r="E9" s="14" t="str">
        <f>VLOOKUP(VLOOKUP(D9,Data!$A2:$B8,2,FALSE)+VLOOKUP(D9,Data!$C2:$D8,2,FALSE),Data!$B2:$C8,2,FALSE)</f>
        <v>F</v>
      </c>
      <c r="F9" s="14" t="str">
        <f>VLOOKUP(VLOOKUP(E9,Data!$A2:$B8,2,FALSE)+VLOOKUP(E9,Data!$C2:$D8,2,FALSE),Data!$B2:$C8,2,FALSE)</f>
        <v>Sa</v>
      </c>
      <c r="G9" s="14" t="str">
        <f>VLOOKUP(VLOOKUP(F9,Data!$A2:$B8,2,FALSE)+VLOOKUP(F9,Data!$C2:$D8,2,FALSE),Data!$B2:$C8,2,FALSE)</f>
        <v>S</v>
      </c>
      <c r="H9" s="14" t="str">
        <f>VLOOKUP(VLOOKUP(G9,Data!$A2:$B8,2,FALSE)+VLOOKUP(G9,Data!$C2:$D8,2,FALSE),Data!$B2:$C8,2,FALSE)</f>
        <v>M</v>
      </c>
      <c r="I9" s="14" t="str">
        <f>VLOOKUP(VLOOKUP(H9,Data!$A2:$B8,2,FALSE)+VLOOKUP(H9,Data!$C2:$D8,2,FALSE),Data!$B2:$C8,2,FALSE)</f>
        <v>Tu</v>
      </c>
      <c r="J9" s="14" t="str">
        <f>VLOOKUP(VLOOKUP(I9,Data!$A2:$B8,2,FALSE)+VLOOKUP(I9,Data!$C2:$D8,2,FALSE),Data!$B2:$C8,2,FALSE)</f>
        <v>W</v>
      </c>
      <c r="K9" s="14" t="str">
        <f>VLOOKUP(VLOOKUP(J9,Data!$A2:$B8,2,FALSE)+VLOOKUP(J9,Data!$C2:$D8,2,FALSE),Data!$B2:$C8,2,FALSE)</f>
        <v>T</v>
      </c>
      <c r="L9" s="14" t="str">
        <f>VLOOKUP(VLOOKUP(K9,Data!$A2:$B8,2,FALSE)+VLOOKUP(K9,Data!$C2:$D8,2,FALSE),Data!$B2:$C8,2,FALSE)</f>
        <v>F</v>
      </c>
      <c r="M9" s="14" t="str">
        <f>VLOOKUP(VLOOKUP(L9,Data!$A2:$B8,2,FALSE)+VLOOKUP(L9,Data!$C2:$D8,2,FALSE),Data!$B2:$C8,2,FALSE)</f>
        <v>Sa</v>
      </c>
      <c r="N9" s="14" t="str">
        <f>VLOOKUP(VLOOKUP(M9,Data!$A2:$B8,2,FALSE)+VLOOKUP(M9,Data!$C2:$D8,2,FALSE),Data!$B2:$C8,2,FALSE)</f>
        <v>S</v>
      </c>
      <c r="O9" s="14" t="str">
        <f>VLOOKUP(VLOOKUP(N9,Data!$A2:$B8,2,FALSE)+VLOOKUP(N9,Data!$C2:$D8,2,FALSE),Data!$B2:$C8,2,FALSE)</f>
        <v>M</v>
      </c>
      <c r="P9" s="14" t="str">
        <f>VLOOKUP(VLOOKUP(O9,Data!$A2:$B8,2,FALSE)+VLOOKUP(O9,Data!$C2:$D8,2,FALSE),Data!$B2:$C8,2,FALSE)</f>
        <v>Tu</v>
      </c>
      <c r="Q9" s="14" t="str">
        <f>VLOOKUP(VLOOKUP(P9,Data!$A2:$B8,2,FALSE)+VLOOKUP(P9,Data!$C2:$D8,2,FALSE),Data!$B2:$C8,2,FALSE)</f>
        <v>W</v>
      </c>
      <c r="R9" s="14" t="str">
        <f>VLOOKUP(VLOOKUP(Q9,Data!$A2:$B8,2,FALSE)+VLOOKUP(Q9,Data!$C2:$D8,2,FALSE),Data!$B2:$C8,2,FALSE)</f>
        <v>T</v>
      </c>
      <c r="S9" s="14" t="str">
        <f>VLOOKUP(VLOOKUP(R9,Data!$A2:$B8,2,FALSE)+VLOOKUP(R9,Data!$C2:$D8,2,FALSE),Data!$B2:$C8,2,FALSE)</f>
        <v>F</v>
      </c>
      <c r="T9" s="14" t="str">
        <f>VLOOKUP(VLOOKUP(S9,Data!$A2:$B8,2,FALSE)+VLOOKUP(S9,Data!$C2:$D8,2,FALSE),Data!$B2:$C8,2,FALSE)</f>
        <v>Sa</v>
      </c>
      <c r="U9" s="14" t="str">
        <f>VLOOKUP(VLOOKUP(T9,Data!$A2:$B8,2,FALSE)+VLOOKUP(T9,Data!$C2:$D8,2,FALSE),Data!$B2:$C8,2,FALSE)</f>
        <v>S</v>
      </c>
      <c r="V9" s="14" t="str">
        <f>VLOOKUP(VLOOKUP(U9,Data!$A2:$B8,2,FALSE)+VLOOKUP(U9,Data!$C2:$D8,2,FALSE),Data!$B2:$C8,2,FALSE)</f>
        <v>M</v>
      </c>
      <c r="W9" s="14" t="str">
        <f>VLOOKUP(VLOOKUP(V9,Data!$A2:$B8,2,FALSE)+VLOOKUP(V9,Data!$C2:$D8,2,FALSE),Data!$B2:$C8,2,FALSE)</f>
        <v>Tu</v>
      </c>
      <c r="X9" s="14" t="str">
        <f>VLOOKUP(VLOOKUP(W9,Data!$A2:$B8,2,FALSE)+VLOOKUP(W9,Data!$C2:$D8,2,FALSE),Data!$B2:$C8,2,FALSE)</f>
        <v>W</v>
      </c>
      <c r="Y9" s="14" t="str">
        <f>VLOOKUP(VLOOKUP(X9,Data!$A2:$B8,2,FALSE)+VLOOKUP(X9,Data!$C2:$D8,2,FALSE),Data!$B2:$C8,2,FALSE)</f>
        <v>T</v>
      </c>
      <c r="Z9" s="14" t="str">
        <f>VLOOKUP(VLOOKUP(Y9,Data!$A2:$B8,2,FALSE)+VLOOKUP(Y9,Data!$C2:$D8,2,FALSE),Data!$B2:$C8,2,FALSE)</f>
        <v>F</v>
      </c>
      <c r="AA9" s="14" t="str">
        <f>VLOOKUP(VLOOKUP(Z9,Data!$A2:$B8,2,FALSE)+VLOOKUP(Z9,Data!$C2:$D8,2,FALSE),Data!$B2:$C8,2,FALSE)</f>
        <v>Sa</v>
      </c>
      <c r="AB9" s="14" t="str">
        <f>VLOOKUP(VLOOKUP(AA9,Data!$A2:$B8,2,FALSE)+VLOOKUP(AA9,Data!$C2:$D8,2,FALSE),Data!$B2:$C8,2,FALSE)</f>
        <v>S</v>
      </c>
      <c r="AC9" s="14" t="str">
        <f>VLOOKUP(VLOOKUP(AB9,Data!$A2:$B8,2,FALSE)+VLOOKUP(AB9,Data!$C2:$D8,2,FALSE),Data!$B2:$C8,2,FALSE)</f>
        <v>M</v>
      </c>
      <c r="AD9" s="14" t="str">
        <f>IF(ISERROR(VLOOKUP(U1,Data!A11:B16,1,FALSE))," ",VLOOKUP(VLOOKUP(AC9,Data!$A2:$B8,2,FALSE)+VLOOKUP(AC9,Data!$C2:$D8,2,FALSE),Data!$B2:$C8,2,FALSE))</f>
        <v xml:space="preserve"> </v>
      </c>
      <c r="AE9" s="85"/>
      <c r="AF9" s="111"/>
      <c r="AG9" s="163">
        <f>IF($G$4="Temporary Appointment",1.5,2.5)</f>
        <v>2.5</v>
      </c>
      <c r="AH9" s="159">
        <f>SUM(COUNTIF(B10:AF10,"A"),COUNTIF(B10:AF10,"HL"),COUNTIF(B10:AF10,"FV"))+(0.5*SUM(COUNTIF(B10:AF10,"½A"),COUNTIF(B10:AF10,"½AS"),COUNTIF(B10:AF10,"S½A"),COUNTIF(B10:AF10,"½CA")))</f>
        <v>0</v>
      </c>
      <c r="AI9" s="172">
        <f>AI7+AG9-AH9</f>
        <v>5</v>
      </c>
      <c r="AJ9" s="161">
        <f>SUM(COUNTIF(B10:AF10,"SC"),COUNTIF(B10:AF10,"ME"))</f>
        <v>0</v>
      </c>
      <c r="AK9" s="159">
        <f>SUM(COUNTIF(B10:AF10,"S"),COUNTIF(B10:AF10,"S½P"),COUNTIF(B10:AF10,"FEL"),COUNTIF(B10:AF10,"S½A"))+(0.5*SUM(COUNTIF(B10:AF10,"½AS"),COUNTIF(B10:AF10,"½SW")))</f>
        <v>0</v>
      </c>
      <c r="AL9" s="164">
        <f>SUM(AJ9:AK10)</f>
        <v>0</v>
      </c>
      <c r="AM9" s="178"/>
      <c r="AN9" s="164"/>
    </row>
    <row r="10" spans="1:40" ht="15.75" customHeight="1" x14ac:dyDescent="0.25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63"/>
      <c r="AH10" s="160"/>
      <c r="AI10" s="173"/>
      <c r="AJ10" s="162"/>
      <c r="AK10" s="160"/>
      <c r="AL10" s="165"/>
      <c r="AM10" s="179"/>
      <c r="AN10" s="165"/>
    </row>
    <row r="11" spans="1:40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Tu</v>
      </c>
      <c r="C11" s="14" t="str">
        <f>VLOOKUP(VLOOKUP(B11,Data!$A2:$B8,2,FALSE)+VLOOKUP(B11,Data!$C2:$D8,2,FALSE),Data!$B2:$C8,2,FALSE)</f>
        <v>W</v>
      </c>
      <c r="D11" s="14" t="str">
        <f>VLOOKUP(VLOOKUP(C11,Data!$A2:$B8,2,FALSE)+VLOOKUP(C11,Data!$C2:$D8,2,FALSE),Data!$B2:$C8,2,FALSE)</f>
        <v>T</v>
      </c>
      <c r="E11" s="14" t="str">
        <f>VLOOKUP(VLOOKUP(D11,Data!$A2:$B8,2,FALSE)+VLOOKUP(D11,Data!$C2:$D8,2,FALSE),Data!$B2:$C8,2,FALSE)</f>
        <v>F</v>
      </c>
      <c r="F11" s="14" t="str">
        <f>VLOOKUP(VLOOKUP(E11,Data!$A2:$B8,2,FALSE)+VLOOKUP(E11,Data!$C2:$D8,2,FALSE),Data!$B2:$C8,2,FALSE)</f>
        <v>Sa</v>
      </c>
      <c r="G11" s="14" t="str">
        <f>VLOOKUP(VLOOKUP(F11,Data!$A2:$B8,2,FALSE)+VLOOKUP(F11,Data!$C2:$D8,2,FALSE),Data!$B2:$C8,2,FALSE)</f>
        <v>S</v>
      </c>
      <c r="H11" s="14" t="str">
        <f>VLOOKUP(VLOOKUP(G11,Data!$A2:$B8,2,FALSE)+VLOOKUP(G11,Data!$C2:$D8,2,FALSE),Data!$B2:$C8,2,FALSE)</f>
        <v>M</v>
      </c>
      <c r="I11" s="14" t="str">
        <f>VLOOKUP(VLOOKUP(H11,Data!$A2:$B8,2,FALSE)+VLOOKUP(H11,Data!$C2:$D8,2,FALSE),Data!$B2:$C8,2,FALSE)</f>
        <v>Tu</v>
      </c>
      <c r="J11" s="14" t="str">
        <f>VLOOKUP(VLOOKUP(I11,Data!$A2:$B8,2,FALSE)+VLOOKUP(I11,Data!$C2:$D8,2,FALSE),Data!$B2:$C8,2,FALSE)</f>
        <v>W</v>
      </c>
      <c r="K11" s="14" t="str">
        <f>VLOOKUP(VLOOKUP(J11,Data!$A2:$B8,2,FALSE)+VLOOKUP(J11,Data!$C2:$D8,2,FALSE),Data!$B2:$C8,2,FALSE)</f>
        <v>T</v>
      </c>
      <c r="L11" s="14" t="str">
        <f>VLOOKUP(VLOOKUP(K11,Data!$A2:$B8,2,FALSE)+VLOOKUP(K11,Data!$C2:$D8,2,FALSE),Data!$B2:$C8,2,FALSE)</f>
        <v>F</v>
      </c>
      <c r="M11" s="14" t="str">
        <f>VLOOKUP(VLOOKUP(L11,Data!$A2:$B8,2,FALSE)+VLOOKUP(L11,Data!$C2:$D8,2,FALSE),Data!$B2:$C8,2,FALSE)</f>
        <v>Sa</v>
      </c>
      <c r="N11" s="14" t="str">
        <f>VLOOKUP(VLOOKUP(M11,Data!$A2:$B8,2,FALSE)+VLOOKUP(M11,Data!$C2:$D8,2,FALSE),Data!$B2:$C8,2,FALSE)</f>
        <v>S</v>
      </c>
      <c r="O11" s="14" t="str">
        <f>VLOOKUP(VLOOKUP(N11,Data!$A2:$B8,2,FALSE)+VLOOKUP(N11,Data!$C2:$D8,2,FALSE),Data!$B2:$C8,2,FALSE)</f>
        <v>M</v>
      </c>
      <c r="P11" s="14" t="str">
        <f>VLOOKUP(VLOOKUP(O11,Data!$A2:$B8,2,FALSE)+VLOOKUP(O11,Data!$C2:$D8,2,FALSE),Data!$B2:$C8,2,FALSE)</f>
        <v>Tu</v>
      </c>
      <c r="Q11" s="14" t="str">
        <f>VLOOKUP(VLOOKUP(P11,Data!$A2:$B8,2,FALSE)+VLOOKUP(P11,Data!$C2:$D8,2,FALSE),Data!$B2:$C8,2,FALSE)</f>
        <v>W</v>
      </c>
      <c r="R11" s="14" t="str">
        <f>VLOOKUP(VLOOKUP(Q11,Data!$A2:$B8,2,FALSE)+VLOOKUP(Q11,Data!$C2:$D8,2,FALSE),Data!$B2:$C8,2,FALSE)</f>
        <v>T</v>
      </c>
      <c r="S11" s="14" t="str">
        <f>VLOOKUP(VLOOKUP(R11,Data!$A2:$B8,2,FALSE)+VLOOKUP(R11,Data!$C2:$D8,2,FALSE),Data!$B2:$C8,2,FALSE)</f>
        <v>F</v>
      </c>
      <c r="T11" s="14" t="str">
        <f>VLOOKUP(VLOOKUP(S11,Data!$A2:$B8,2,FALSE)+VLOOKUP(S11,Data!$C2:$D8,2,FALSE),Data!$B2:$C8,2,FALSE)</f>
        <v>Sa</v>
      </c>
      <c r="U11" s="14" t="str">
        <f>VLOOKUP(VLOOKUP(T11,Data!$A2:$B8,2,FALSE)+VLOOKUP(T11,Data!$C2:$D8,2,FALSE),Data!$B2:$C8,2,FALSE)</f>
        <v>S</v>
      </c>
      <c r="V11" s="14" t="str">
        <f>VLOOKUP(VLOOKUP(U11,Data!$A2:$B8,2,FALSE)+VLOOKUP(U11,Data!$C2:$D8,2,FALSE),Data!$B2:$C8,2,FALSE)</f>
        <v>M</v>
      </c>
      <c r="W11" s="14" t="str">
        <f>VLOOKUP(VLOOKUP(V11,Data!$A2:$B8,2,FALSE)+VLOOKUP(V11,Data!$C2:$D8,2,FALSE),Data!$B2:$C8,2,FALSE)</f>
        <v>Tu</v>
      </c>
      <c r="X11" s="14" t="str">
        <f>VLOOKUP(VLOOKUP(W11,Data!$A2:$B8,2,FALSE)+VLOOKUP(W11,Data!$C2:$D8,2,FALSE),Data!$B2:$C8,2,FALSE)</f>
        <v>W</v>
      </c>
      <c r="Y11" s="14" t="str">
        <f>VLOOKUP(VLOOKUP(X11,Data!$A2:$B8,2,FALSE)+VLOOKUP(X11,Data!$C2:$D8,2,FALSE),Data!$B2:$C8,2,FALSE)</f>
        <v>T</v>
      </c>
      <c r="Z11" s="14" t="str">
        <f>VLOOKUP(VLOOKUP(Y11,Data!$A2:$B8,2,FALSE)+VLOOKUP(Y11,Data!$C2:$D8,2,FALSE),Data!$B2:$C8,2,FALSE)</f>
        <v>F</v>
      </c>
      <c r="AA11" s="14" t="str">
        <f>VLOOKUP(VLOOKUP(Z11,Data!$A2:$B8,2,FALSE)+VLOOKUP(Z11,Data!$C2:$D8,2,FALSE),Data!$B2:$C8,2,FALSE)</f>
        <v>Sa</v>
      </c>
      <c r="AB11" s="14" t="str">
        <f>VLOOKUP(VLOOKUP(AA11,Data!$A2:$B8,2,FALSE)+VLOOKUP(AA11,Data!$C2:$D8,2,FALSE),Data!$B2:$C8,2,FALSE)</f>
        <v>S</v>
      </c>
      <c r="AC11" s="14" t="str">
        <f>VLOOKUP(VLOOKUP(AB11,Data!$A2:$B8,2,FALSE)+VLOOKUP(AB11,Data!$C2:$D8,2,FALSE),Data!$B2:$C8,2,FALSE)</f>
        <v>M</v>
      </c>
      <c r="AD11" s="14" t="str">
        <f>VLOOKUP(VLOOKUP(AC11,Data!$A2:$B8,2,FALSE)+VLOOKUP(AC11,Data!$C2:$D8,2,FALSE),Data!$B2:$C8,2,FALSE)</f>
        <v>Tu</v>
      </c>
      <c r="AE11" s="14" t="str">
        <f>VLOOKUP(VLOOKUP(AD11,Data!$A2:$B8,2,FALSE)+VLOOKUP(AD11,Data!$C2:$D8,2,FALSE),Data!$B2:$C8,2,FALSE)</f>
        <v>W</v>
      </c>
      <c r="AF11" s="16" t="str">
        <f>VLOOKUP(VLOOKUP(AE11,Data!$A2:$B8,2,FALSE)+VLOOKUP(AE11,Data!$C2:$D8,2,FALSE),Data!$B2:$C8,2,FALSE)</f>
        <v>T</v>
      </c>
      <c r="AG11" s="163">
        <f>IF($G$4="Temporary Appointment",1.5,2.5)</f>
        <v>2.5</v>
      </c>
      <c r="AH11" s="159">
        <f>SUM(COUNTIF(B12:AF12,"A"),COUNTIF(B12:AF12,"HL"),COUNTIF(B12:AF12,"FV"))+(0.5*SUM(COUNTIF(B12:AF12,"½A"),COUNTIF(B12:AF12,"½AS"),COUNTIF(B12:AF12,"S½A"),COUNTIF(B12:AF12,"½CA")))</f>
        <v>0</v>
      </c>
      <c r="AI11" s="172">
        <f>AI9+AG11-AH11</f>
        <v>7.5</v>
      </c>
      <c r="AJ11" s="161">
        <f>SUM(COUNTIF(B12:AF12,"SC"),COUNTIF(B12:AF12,"ME"))</f>
        <v>0</v>
      </c>
      <c r="AK11" s="159">
        <f>SUM(COUNTIF(B12:AF12,"S"),COUNTIF(B12:AF12,"S½P"),COUNTIF(B12:AF12,"FEL"),COUNTIF(B12:AF12,"S½A"))+(0.5*SUM(COUNTIF(B12:AF12,"½AS"),COUNTIF(B12:AF12,"½SW")))</f>
        <v>0</v>
      </c>
      <c r="AL11" s="164">
        <f>SUM(AJ11:AK12)</f>
        <v>0</v>
      </c>
      <c r="AM11" s="157"/>
      <c r="AN11" s="164"/>
    </row>
    <row r="12" spans="1:40" ht="15.75" customHeight="1" x14ac:dyDescent="0.25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63"/>
      <c r="AH12" s="160"/>
      <c r="AI12" s="173"/>
      <c r="AJ12" s="162"/>
      <c r="AK12" s="160"/>
      <c r="AL12" s="165"/>
      <c r="AM12" s="158"/>
      <c r="AN12" s="165"/>
    </row>
    <row r="13" spans="1:40" x14ac:dyDescent="0.25">
      <c r="A13" s="53" t="s">
        <v>0</v>
      </c>
      <c r="B13" s="14" t="str">
        <f>VLOOKUP(VLOOKUP(AF11,Data!$A2:$B8,2,FALSE)+VLOOKUP(AF11,Data!$C2:$D8,2,FALSE),Data!$B2:$C8,2,FALSE)</f>
        <v>F</v>
      </c>
      <c r="C13" s="14" t="str">
        <f>VLOOKUP(VLOOKUP(B13,Data!$A2:$B8,2,FALSE)+VLOOKUP(B13,Data!$C2:$D8,2,FALSE),Data!$B2:$C8,2,FALSE)</f>
        <v>Sa</v>
      </c>
      <c r="D13" s="14" t="str">
        <f>VLOOKUP(VLOOKUP(C13,Data!$A2:$B8,2,FALSE)+VLOOKUP(C13,Data!$C2:$D8,2,FALSE),Data!$B2:$C8,2,FALSE)</f>
        <v>S</v>
      </c>
      <c r="E13" s="14" t="str">
        <f>VLOOKUP(VLOOKUP(D13,Data!$A2:$B8,2,FALSE)+VLOOKUP(D13,Data!$C2:$D8,2,FALSE),Data!$B2:$C8,2,FALSE)</f>
        <v>M</v>
      </c>
      <c r="F13" s="14" t="str">
        <f>VLOOKUP(VLOOKUP(E13,Data!$A2:$B8,2,FALSE)+VLOOKUP(E13,Data!$C2:$D8,2,FALSE),Data!$B2:$C8,2,FALSE)</f>
        <v>Tu</v>
      </c>
      <c r="G13" s="14" t="str">
        <f>VLOOKUP(VLOOKUP(F13,Data!$A2:$B8,2,FALSE)+VLOOKUP(F13,Data!$C2:$D8,2,FALSE),Data!$B2:$C8,2,FALSE)</f>
        <v>W</v>
      </c>
      <c r="H13" s="14" t="str">
        <f>VLOOKUP(VLOOKUP(G13,Data!$A2:$B8,2,FALSE)+VLOOKUP(G13,Data!$C2:$D8,2,FALSE),Data!$B2:$C8,2,FALSE)</f>
        <v>T</v>
      </c>
      <c r="I13" s="14" t="str">
        <f>VLOOKUP(VLOOKUP(H13,Data!$A2:$B8,2,FALSE)+VLOOKUP(H13,Data!$C2:$D8,2,FALSE),Data!$B2:$C8,2,FALSE)</f>
        <v>F</v>
      </c>
      <c r="J13" s="14" t="str">
        <f>VLOOKUP(VLOOKUP(I13,Data!$A2:$B8,2,FALSE)+VLOOKUP(I13,Data!$C2:$D8,2,FALSE),Data!$B2:$C8,2,FALSE)</f>
        <v>Sa</v>
      </c>
      <c r="K13" s="14" t="str">
        <f>VLOOKUP(VLOOKUP(J13,Data!$A2:$B8,2,FALSE)+VLOOKUP(J13,Data!$C2:$D8,2,FALSE),Data!$B2:$C8,2,FALSE)</f>
        <v>S</v>
      </c>
      <c r="L13" s="14" t="str">
        <f>VLOOKUP(VLOOKUP(K13,Data!$A2:$B8,2,FALSE)+VLOOKUP(K13,Data!$C2:$D8,2,FALSE),Data!$B2:$C8,2,FALSE)</f>
        <v>M</v>
      </c>
      <c r="M13" s="14" t="str">
        <f>VLOOKUP(VLOOKUP(L13,Data!$A2:$B8,2,FALSE)+VLOOKUP(L13,Data!$C2:$D8,2,FALSE),Data!$B2:$C8,2,FALSE)</f>
        <v>Tu</v>
      </c>
      <c r="N13" s="14" t="str">
        <f>VLOOKUP(VLOOKUP(M13,Data!$A2:$B8,2,FALSE)+VLOOKUP(M13,Data!$C2:$D8,2,FALSE),Data!$B2:$C8,2,FALSE)</f>
        <v>W</v>
      </c>
      <c r="O13" s="14" t="str">
        <f>VLOOKUP(VLOOKUP(N13,Data!$A2:$B8,2,FALSE)+VLOOKUP(N13,Data!$C2:$D8,2,FALSE),Data!$B2:$C8,2,FALSE)</f>
        <v>T</v>
      </c>
      <c r="P13" s="14" t="str">
        <f>VLOOKUP(VLOOKUP(O13,Data!$A2:$B8,2,FALSE)+VLOOKUP(O13,Data!$C2:$D8,2,FALSE),Data!$B2:$C8,2,FALSE)</f>
        <v>F</v>
      </c>
      <c r="Q13" s="14" t="str">
        <f>VLOOKUP(VLOOKUP(P13,Data!$A2:$B8,2,FALSE)+VLOOKUP(P13,Data!$C2:$D8,2,FALSE),Data!$B2:$C8,2,FALSE)</f>
        <v>Sa</v>
      </c>
      <c r="R13" s="14" t="str">
        <f>VLOOKUP(VLOOKUP(Q13,Data!$A2:$B8,2,FALSE)+VLOOKUP(Q13,Data!$C2:$D8,2,FALSE),Data!$B2:$C8,2,FALSE)</f>
        <v>S</v>
      </c>
      <c r="S13" s="14" t="str">
        <f>VLOOKUP(VLOOKUP(R13,Data!$A2:$B8,2,FALSE)+VLOOKUP(R13,Data!$C2:$D8,2,FALSE),Data!$B2:$C8,2,FALSE)</f>
        <v>M</v>
      </c>
      <c r="T13" s="14" t="str">
        <f>VLOOKUP(VLOOKUP(S13,Data!$A2:$B8,2,FALSE)+VLOOKUP(S13,Data!$C2:$D8,2,FALSE),Data!$B2:$C8,2,FALSE)</f>
        <v>Tu</v>
      </c>
      <c r="U13" s="14" t="str">
        <f>VLOOKUP(VLOOKUP(T13,Data!$A2:$B8,2,FALSE)+VLOOKUP(T13,Data!$C2:$D8,2,FALSE),Data!$B2:$C8,2,FALSE)</f>
        <v>W</v>
      </c>
      <c r="V13" s="14" t="str">
        <f>VLOOKUP(VLOOKUP(U13,Data!$A2:$B8,2,FALSE)+VLOOKUP(U13,Data!$C2:$D8,2,FALSE),Data!$B2:$C8,2,FALSE)</f>
        <v>T</v>
      </c>
      <c r="W13" s="14" t="str">
        <f>VLOOKUP(VLOOKUP(V13,Data!$A2:$B8,2,FALSE)+VLOOKUP(V13,Data!$C2:$D8,2,FALSE),Data!$B2:$C8,2,FALSE)</f>
        <v>F</v>
      </c>
      <c r="X13" s="14" t="str">
        <f>VLOOKUP(VLOOKUP(W13,Data!$A2:$B8,2,FALSE)+VLOOKUP(W13,Data!$C2:$D8,2,FALSE),Data!$B2:$C8,2,FALSE)</f>
        <v>Sa</v>
      </c>
      <c r="Y13" s="14" t="str">
        <f>VLOOKUP(VLOOKUP(X13,Data!$A2:$B8,2,FALSE)+VLOOKUP(X13,Data!$C2:$D8,2,FALSE),Data!$B2:$C8,2,FALSE)</f>
        <v>S</v>
      </c>
      <c r="Z13" s="14" t="str">
        <f>VLOOKUP(VLOOKUP(Y13,Data!$A2:$B8,2,FALSE)+VLOOKUP(Y13,Data!$C2:$D8,2,FALSE),Data!$B2:$C8,2,FALSE)</f>
        <v>M</v>
      </c>
      <c r="AA13" s="14" t="str">
        <f>VLOOKUP(VLOOKUP(Z13,Data!$A2:$B8,2,FALSE)+VLOOKUP(Z13,Data!$C2:$D8,2,FALSE),Data!$B2:$C8,2,FALSE)</f>
        <v>Tu</v>
      </c>
      <c r="AB13" s="14" t="str">
        <f>VLOOKUP(VLOOKUP(AA13,Data!$A2:$B8,2,FALSE)+VLOOKUP(AA13,Data!$C2:$D8,2,FALSE),Data!$B2:$C8,2,FALSE)</f>
        <v>W</v>
      </c>
      <c r="AC13" s="14" t="str">
        <f>VLOOKUP(VLOOKUP(AB13,Data!$A2:$B8,2,FALSE)+VLOOKUP(AB13,Data!$C2:$D8,2,FALSE),Data!$B2:$C8,2,FALSE)</f>
        <v>T</v>
      </c>
      <c r="AD13" s="14" t="str">
        <f>VLOOKUP(VLOOKUP(AC13,Data!$A2:$B8,2,FALSE)+VLOOKUP(AC13,Data!$C2:$D8,2,FALSE),Data!$B2:$C8,2,FALSE)</f>
        <v>F</v>
      </c>
      <c r="AE13" s="14" t="str">
        <f>VLOOKUP(VLOOKUP(AD13,Data!$A2:$B8,2,FALSE)+VLOOKUP(AD13,Data!$C2:$D8,2,FALSE),Data!$B2:$C8,2,FALSE)</f>
        <v>Sa</v>
      </c>
      <c r="AF13" s="63"/>
      <c r="AG13" s="163">
        <f>IF($G$4="Temporary Appointment",1.5,2.5)</f>
        <v>2.5</v>
      </c>
      <c r="AH13" s="159">
        <f>SUM(COUNTIF(B14:AF14,"A"),COUNTIF(B14:AF14,"HL"),COUNTIF(B14:AF14,"FV"))+(0.5*SUM(COUNTIF(B14:AF14,"½A"),COUNTIF(B14:AF14,"½AS"),COUNTIF(B14:AF14,"S½A"),COUNTIF(B14:AF14,"½CA")))</f>
        <v>0</v>
      </c>
      <c r="AI13" s="172">
        <f>AI11+AG13-AH13</f>
        <v>10</v>
      </c>
      <c r="AJ13" s="161">
        <f>SUM(COUNTIF(B14:AF14,"SC"),COUNTIF(B14:AF14,"ME"))</f>
        <v>0</v>
      </c>
      <c r="AK13" s="159">
        <f>SUM(COUNTIF(B14:AF14,"S"),COUNTIF(B14:AF14,"S½P"),COUNTIF(B14:AF14,"FEL"),COUNTIF(B14:AF14,"S½A"))+(0.5*SUM(COUNTIF(B14:AF14,"½AS"),COUNTIF(B14:AF14,"½SW")))</f>
        <v>0</v>
      </c>
      <c r="AL13" s="164">
        <f>SUM(AJ13:AK14)</f>
        <v>0</v>
      </c>
      <c r="AM13" s="157"/>
      <c r="AN13" s="164"/>
    </row>
    <row r="14" spans="1:40" ht="15.75" customHeight="1" x14ac:dyDescent="0.25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63"/>
      <c r="AH14" s="160"/>
      <c r="AI14" s="173"/>
      <c r="AJ14" s="162"/>
      <c r="AK14" s="160"/>
      <c r="AL14" s="165"/>
      <c r="AM14" s="158"/>
      <c r="AN14" s="165"/>
    </row>
    <row r="15" spans="1:40" x14ac:dyDescent="0.25">
      <c r="A15" s="53" t="s">
        <v>1</v>
      </c>
      <c r="B15" s="14" t="str">
        <f>VLOOKUP(VLOOKUP(AE13,Data!$A2:$B8,2,FALSE)+VLOOKUP(AE13,Data!$C2:$D8,2,FALSE),Data!$B2:$C8,2,FALSE)</f>
        <v>S</v>
      </c>
      <c r="C15" s="14" t="str">
        <f>VLOOKUP(VLOOKUP(B15,Data!$A2:$B8,2,FALSE)+VLOOKUP(B15,Data!$C2:$D8,2,FALSE),Data!$B2:$C8,2,FALSE)</f>
        <v>M</v>
      </c>
      <c r="D15" s="14" t="str">
        <f>VLOOKUP(VLOOKUP(C15,Data!$A2:$B8,2,FALSE)+VLOOKUP(C15,Data!$C2:$D8,2,FALSE),Data!$B2:$C8,2,FALSE)</f>
        <v>Tu</v>
      </c>
      <c r="E15" s="14" t="str">
        <f>VLOOKUP(VLOOKUP(D15,Data!$A2:$B8,2,FALSE)+VLOOKUP(D15,Data!$C2:$D8,2,FALSE),Data!$B2:$C8,2,FALSE)</f>
        <v>W</v>
      </c>
      <c r="F15" s="14" t="str">
        <f>VLOOKUP(VLOOKUP(E15,Data!$A2:$B8,2,FALSE)+VLOOKUP(E15,Data!$C2:$D8,2,FALSE),Data!$B2:$C8,2,FALSE)</f>
        <v>T</v>
      </c>
      <c r="G15" s="14" t="str">
        <f>VLOOKUP(VLOOKUP(F15,Data!$A2:$B8,2,FALSE)+VLOOKUP(F15,Data!$C2:$D8,2,FALSE),Data!$B2:$C8,2,FALSE)</f>
        <v>F</v>
      </c>
      <c r="H15" s="14" t="str">
        <f>VLOOKUP(VLOOKUP(G15,Data!$A2:$B8,2,FALSE)+VLOOKUP(G15,Data!$C2:$D8,2,FALSE),Data!$B2:$C8,2,FALSE)</f>
        <v>Sa</v>
      </c>
      <c r="I15" s="14" t="str">
        <f>VLOOKUP(VLOOKUP(H15,Data!$A2:$B8,2,FALSE)+VLOOKUP(H15,Data!$C2:$D8,2,FALSE),Data!$B2:$C8,2,FALSE)</f>
        <v>S</v>
      </c>
      <c r="J15" s="14" t="str">
        <f>VLOOKUP(VLOOKUP(I15,Data!$A2:$B8,2,FALSE)+VLOOKUP(I15,Data!$C2:$D8,2,FALSE),Data!$B2:$C8,2,FALSE)</f>
        <v>M</v>
      </c>
      <c r="K15" s="14" t="str">
        <f>VLOOKUP(VLOOKUP(J15,Data!$A2:$B8,2,FALSE)+VLOOKUP(J15,Data!$C2:$D8,2,FALSE),Data!$B2:$C8,2,FALSE)</f>
        <v>Tu</v>
      </c>
      <c r="L15" s="14" t="str">
        <f>VLOOKUP(VLOOKUP(K15,Data!$A2:$B8,2,FALSE)+VLOOKUP(K15,Data!$C2:$D8,2,FALSE),Data!$B2:$C8,2,FALSE)</f>
        <v>W</v>
      </c>
      <c r="M15" s="14" t="str">
        <f>VLOOKUP(VLOOKUP(L15,Data!$A2:$B8,2,FALSE)+VLOOKUP(L15,Data!$C2:$D8,2,FALSE),Data!$B2:$C8,2,FALSE)</f>
        <v>T</v>
      </c>
      <c r="N15" s="14" t="str">
        <f>VLOOKUP(VLOOKUP(M15,Data!$A2:$B8,2,FALSE)+VLOOKUP(M15,Data!$C2:$D8,2,FALSE),Data!$B2:$C8,2,FALSE)</f>
        <v>F</v>
      </c>
      <c r="O15" s="14" t="str">
        <f>VLOOKUP(VLOOKUP(N15,Data!$A2:$B8,2,FALSE)+VLOOKUP(N15,Data!$C2:$D8,2,FALSE),Data!$B2:$C8,2,FALSE)</f>
        <v>Sa</v>
      </c>
      <c r="P15" s="14" t="str">
        <f>VLOOKUP(VLOOKUP(O15,Data!$A2:$B8,2,FALSE)+VLOOKUP(O15,Data!$C2:$D8,2,FALSE),Data!$B2:$C8,2,FALSE)</f>
        <v>S</v>
      </c>
      <c r="Q15" s="14" t="str">
        <f>VLOOKUP(VLOOKUP(P15,Data!$A2:$B8,2,FALSE)+VLOOKUP(P15,Data!$C2:$D8,2,FALSE),Data!$B2:$C8,2,FALSE)</f>
        <v>M</v>
      </c>
      <c r="R15" s="14" t="str">
        <f>VLOOKUP(VLOOKUP(Q15,Data!$A2:$B8,2,FALSE)+VLOOKUP(Q15,Data!$C2:$D8,2,FALSE),Data!$B2:$C8,2,FALSE)</f>
        <v>Tu</v>
      </c>
      <c r="S15" s="14" t="str">
        <f>VLOOKUP(VLOOKUP(R15,Data!$A2:$B8,2,FALSE)+VLOOKUP(R15,Data!$C2:$D8,2,FALSE),Data!$B2:$C8,2,FALSE)</f>
        <v>W</v>
      </c>
      <c r="T15" s="14" t="str">
        <f>VLOOKUP(VLOOKUP(S15,Data!$A2:$B8,2,FALSE)+VLOOKUP(S15,Data!$C2:$D8,2,FALSE),Data!$B2:$C8,2,FALSE)</f>
        <v>T</v>
      </c>
      <c r="U15" s="14" t="str">
        <f>VLOOKUP(VLOOKUP(T15,Data!$A2:$B8,2,FALSE)+VLOOKUP(T15,Data!$C2:$D8,2,FALSE),Data!$B2:$C8,2,FALSE)</f>
        <v>F</v>
      </c>
      <c r="V15" s="14" t="str">
        <f>VLOOKUP(VLOOKUP(U15,Data!$A2:$B8,2,FALSE)+VLOOKUP(U15,Data!$C2:$D8,2,FALSE),Data!$B2:$C8,2,FALSE)</f>
        <v>Sa</v>
      </c>
      <c r="W15" s="14" t="str">
        <f>VLOOKUP(VLOOKUP(V15,Data!$A2:$B8,2,FALSE)+VLOOKUP(V15,Data!$C2:$D8,2,FALSE),Data!$B2:$C8,2,FALSE)</f>
        <v>S</v>
      </c>
      <c r="X15" s="14" t="str">
        <f>VLOOKUP(VLOOKUP(W15,Data!$A2:$B8,2,FALSE)+VLOOKUP(W15,Data!$C2:$D8,2,FALSE),Data!$B2:$C8,2,FALSE)</f>
        <v>M</v>
      </c>
      <c r="Y15" s="14" t="str">
        <f>VLOOKUP(VLOOKUP(X15,Data!$A2:$B8,2,FALSE)+VLOOKUP(X15,Data!$C2:$D8,2,FALSE),Data!$B2:$C8,2,FALSE)</f>
        <v>Tu</v>
      </c>
      <c r="Z15" s="14" t="str">
        <f>VLOOKUP(VLOOKUP(Y15,Data!$A2:$B8,2,FALSE)+VLOOKUP(Y15,Data!$C2:$D8,2,FALSE),Data!$B2:$C8,2,FALSE)</f>
        <v>W</v>
      </c>
      <c r="AA15" s="14" t="str">
        <f>VLOOKUP(VLOOKUP(Z15,Data!$A2:$B8,2,FALSE)+VLOOKUP(Z15,Data!$C2:$D8,2,FALSE),Data!$B2:$C8,2,FALSE)</f>
        <v>T</v>
      </c>
      <c r="AB15" s="14" t="str">
        <f>VLOOKUP(VLOOKUP(AA15,Data!$A2:$B8,2,FALSE)+VLOOKUP(AA15,Data!$C2:$D8,2,FALSE),Data!$B2:$C8,2,FALSE)</f>
        <v>F</v>
      </c>
      <c r="AC15" s="14" t="str">
        <f>VLOOKUP(VLOOKUP(AB15,Data!$A2:$B8,2,FALSE)+VLOOKUP(AB15,Data!$C2:$D8,2,FALSE),Data!$B2:$C8,2,FALSE)</f>
        <v>Sa</v>
      </c>
      <c r="AD15" s="14" t="str">
        <f>VLOOKUP(VLOOKUP(AC15,Data!$A2:$B8,2,FALSE)+VLOOKUP(AC15,Data!$C2:$D8,2,FALSE),Data!$B2:$C8,2,FALSE)</f>
        <v>S</v>
      </c>
      <c r="AE15" s="14" t="str">
        <f>VLOOKUP(VLOOKUP(AD15,Data!$A2:$B8,2,FALSE)+VLOOKUP(AD15,Data!$C2:$D8,2,FALSE),Data!$B2:$C8,2,FALSE)</f>
        <v>M</v>
      </c>
      <c r="AF15" s="16" t="str">
        <f>VLOOKUP(VLOOKUP(AE15,Data!$A2:$B8,2,FALSE)+VLOOKUP(AE15,Data!$C2:$D8,2,FALSE),Data!$B2:$C8,2,FALSE)</f>
        <v>Tu</v>
      </c>
      <c r="AG15" s="163">
        <f>IF($G$4="Temporary Appointment",1.5,2.5)</f>
        <v>2.5</v>
      </c>
      <c r="AH15" s="159">
        <f>SUM(COUNTIF(B16:AF16,"A"),COUNTIF(B16:AF16,"HL"),COUNTIF(B16:AF16,"FV"))+(0.5*SUM(COUNTIF(B16:AF16,"½A"),COUNTIF(B16:AF16,"½AS"),COUNTIF(B16:AF16,"S½A"),COUNTIF(B16:AF16,"½CA")))</f>
        <v>0</v>
      </c>
      <c r="AI15" s="172">
        <f>AI13+AG15-AH15</f>
        <v>12.5</v>
      </c>
      <c r="AJ15" s="161">
        <f>SUM(COUNTIF(B16:AF16,"SC"),COUNTIF(B16:AF16,"ME"))</f>
        <v>0</v>
      </c>
      <c r="AK15" s="159">
        <f>SUM(COUNTIF(B16:AF16,"S"),COUNTIF(B16:AF16,"S½P"),COUNTIF(B16:AF16,"FEL"),COUNTIF(B16:AF16,"S½A"))+(0.5*SUM(COUNTIF(B16:AF16,"½AS"),COUNTIF(B16:AF16,"½SW")))</f>
        <v>0</v>
      </c>
      <c r="AL15" s="164">
        <f>SUM(AJ15:AK16)</f>
        <v>0</v>
      </c>
      <c r="AM15" s="157"/>
      <c r="AN15" s="164"/>
    </row>
    <row r="16" spans="1:40" ht="15.75" customHeight="1" x14ac:dyDescent="0.25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63"/>
      <c r="AH16" s="160"/>
      <c r="AI16" s="173"/>
      <c r="AJ16" s="162"/>
      <c r="AK16" s="160"/>
      <c r="AL16" s="165"/>
      <c r="AM16" s="158"/>
      <c r="AN16" s="165"/>
    </row>
    <row r="17" spans="1:40" x14ac:dyDescent="0.25">
      <c r="A17" s="53" t="s">
        <v>2</v>
      </c>
      <c r="B17" s="14" t="str">
        <f>VLOOKUP(VLOOKUP(AF15,Data!$A2:$B8,2,FALSE)+VLOOKUP(AF15,Data!$C2:$D8,2,FALSE),Data!$B2:$C8,2,FALSE)</f>
        <v>W</v>
      </c>
      <c r="C17" s="14" t="str">
        <f>VLOOKUP(VLOOKUP(B17,Data!$A2:$B8,2,FALSE)+VLOOKUP(B17,Data!$C2:$D8,2,FALSE),Data!$B2:$C8,2,FALSE)</f>
        <v>T</v>
      </c>
      <c r="D17" s="14" t="str">
        <f>VLOOKUP(VLOOKUP(C17,Data!$A2:$B8,2,FALSE)+VLOOKUP(C17,Data!$C2:$D8,2,FALSE),Data!$B2:$C8,2,FALSE)</f>
        <v>F</v>
      </c>
      <c r="E17" s="14" t="str">
        <f>VLOOKUP(VLOOKUP(D17,Data!$A2:$B8,2,FALSE)+VLOOKUP(D17,Data!$C2:$D8,2,FALSE),Data!$B2:$C8,2,FALSE)</f>
        <v>Sa</v>
      </c>
      <c r="F17" s="14" t="str">
        <f>VLOOKUP(VLOOKUP(E17,Data!$A2:$B8,2,FALSE)+VLOOKUP(E17,Data!$C2:$D8,2,FALSE),Data!$B2:$C8,2,FALSE)</f>
        <v>S</v>
      </c>
      <c r="G17" s="14" t="str">
        <f>VLOOKUP(VLOOKUP(F17,Data!$A2:$B8,2,FALSE)+VLOOKUP(F17,Data!$C2:$D8,2,FALSE),Data!$B2:$C8,2,FALSE)</f>
        <v>M</v>
      </c>
      <c r="H17" s="14" t="str">
        <f>VLOOKUP(VLOOKUP(G17,Data!$A2:$B8,2,FALSE)+VLOOKUP(G17,Data!$C2:$D8,2,FALSE),Data!$B2:$C8,2,FALSE)</f>
        <v>Tu</v>
      </c>
      <c r="I17" s="14" t="str">
        <f>VLOOKUP(VLOOKUP(H17,Data!$A2:$B8,2,FALSE)+VLOOKUP(H17,Data!$C2:$D8,2,FALSE),Data!$B2:$C8,2,FALSE)</f>
        <v>W</v>
      </c>
      <c r="J17" s="14" t="str">
        <f>VLOOKUP(VLOOKUP(I17,Data!$A2:$B8,2,FALSE)+VLOOKUP(I17,Data!$C2:$D8,2,FALSE),Data!$B2:$C8,2,FALSE)</f>
        <v>T</v>
      </c>
      <c r="K17" s="14" t="str">
        <f>VLOOKUP(VLOOKUP(J17,Data!$A2:$B8,2,FALSE)+VLOOKUP(J17,Data!$C2:$D8,2,FALSE),Data!$B2:$C8,2,FALSE)</f>
        <v>F</v>
      </c>
      <c r="L17" s="14" t="str">
        <f>VLOOKUP(VLOOKUP(K17,Data!$A2:$B8,2,FALSE)+VLOOKUP(K17,Data!$C2:$D8,2,FALSE),Data!$B2:$C8,2,FALSE)</f>
        <v>Sa</v>
      </c>
      <c r="M17" s="14" t="str">
        <f>VLOOKUP(VLOOKUP(L17,Data!$A2:$B8,2,FALSE)+VLOOKUP(L17,Data!$C2:$D8,2,FALSE),Data!$B2:$C8,2,FALSE)</f>
        <v>S</v>
      </c>
      <c r="N17" s="14" t="str">
        <f>VLOOKUP(VLOOKUP(M17,Data!$A2:$B8,2,FALSE)+VLOOKUP(M17,Data!$C2:$D8,2,FALSE),Data!$B2:$C8,2,FALSE)</f>
        <v>M</v>
      </c>
      <c r="O17" s="14" t="str">
        <f>VLOOKUP(VLOOKUP(N17,Data!$A2:$B8,2,FALSE)+VLOOKUP(N17,Data!$C2:$D8,2,FALSE),Data!$B2:$C8,2,FALSE)</f>
        <v>Tu</v>
      </c>
      <c r="P17" s="14" t="str">
        <f>VLOOKUP(VLOOKUP(O17,Data!$A2:$B8,2,FALSE)+VLOOKUP(O17,Data!$C2:$D8,2,FALSE),Data!$B2:$C8,2,FALSE)</f>
        <v>W</v>
      </c>
      <c r="Q17" s="14" t="str">
        <f>VLOOKUP(VLOOKUP(P17,Data!$A2:$B8,2,FALSE)+VLOOKUP(P17,Data!$C2:$D8,2,FALSE),Data!$B2:$C8,2,FALSE)</f>
        <v>T</v>
      </c>
      <c r="R17" s="14" t="str">
        <f>VLOOKUP(VLOOKUP(Q17,Data!$A2:$B8,2,FALSE)+VLOOKUP(Q17,Data!$C2:$D8,2,FALSE),Data!$B2:$C8,2,FALSE)</f>
        <v>F</v>
      </c>
      <c r="S17" s="14" t="str">
        <f>VLOOKUP(VLOOKUP(R17,Data!$A2:$B8,2,FALSE)+VLOOKUP(R17,Data!$C2:$D8,2,FALSE),Data!$B2:$C8,2,FALSE)</f>
        <v>Sa</v>
      </c>
      <c r="T17" s="14" t="str">
        <f>VLOOKUP(VLOOKUP(S17,Data!$A2:$B8,2,FALSE)+VLOOKUP(S17,Data!$C2:$D8,2,FALSE),Data!$B2:$C8,2,FALSE)</f>
        <v>S</v>
      </c>
      <c r="U17" s="14" t="str">
        <f>VLOOKUP(VLOOKUP(T17,Data!$A2:$B8,2,FALSE)+VLOOKUP(T17,Data!$C2:$D8,2,FALSE),Data!$B2:$C8,2,FALSE)</f>
        <v>M</v>
      </c>
      <c r="V17" s="14" t="str">
        <f>VLOOKUP(VLOOKUP(U17,Data!$A2:$B8,2,FALSE)+VLOOKUP(U17,Data!$C2:$D8,2,FALSE),Data!$B2:$C8,2,FALSE)</f>
        <v>Tu</v>
      </c>
      <c r="W17" s="14" t="str">
        <f>VLOOKUP(VLOOKUP(V17,Data!$A2:$B8,2,FALSE)+VLOOKUP(V17,Data!$C2:$D8,2,FALSE),Data!$B2:$C8,2,FALSE)</f>
        <v>W</v>
      </c>
      <c r="X17" s="14" t="str">
        <f>VLOOKUP(VLOOKUP(W17,Data!$A2:$B8,2,FALSE)+VLOOKUP(W17,Data!$C2:$D8,2,FALSE),Data!$B2:$C8,2,FALSE)</f>
        <v>T</v>
      </c>
      <c r="Y17" s="14" t="str">
        <f>VLOOKUP(VLOOKUP(X17,Data!$A2:$B8,2,FALSE)+VLOOKUP(X17,Data!$C2:$D8,2,FALSE),Data!$B2:$C8,2,FALSE)</f>
        <v>F</v>
      </c>
      <c r="Z17" s="14" t="str">
        <f>VLOOKUP(VLOOKUP(Y17,Data!$A2:$B8,2,FALSE)+VLOOKUP(Y17,Data!$C2:$D8,2,FALSE),Data!$B2:$C8,2,FALSE)</f>
        <v>Sa</v>
      </c>
      <c r="AA17" s="14" t="str">
        <f>VLOOKUP(VLOOKUP(Z17,Data!$A2:$B8,2,FALSE)+VLOOKUP(Z17,Data!$C2:$D8,2,FALSE),Data!$B2:$C8,2,FALSE)</f>
        <v>S</v>
      </c>
      <c r="AB17" s="14" t="str">
        <f>VLOOKUP(VLOOKUP(AA17,Data!$A2:$B8,2,FALSE)+VLOOKUP(AA17,Data!$C2:$D8,2,FALSE),Data!$B2:$C8,2,FALSE)</f>
        <v>M</v>
      </c>
      <c r="AC17" s="14" t="str">
        <f>VLOOKUP(VLOOKUP(AB17,Data!$A2:$B8,2,FALSE)+VLOOKUP(AB17,Data!$C2:$D8,2,FALSE),Data!$B2:$C8,2,FALSE)</f>
        <v>Tu</v>
      </c>
      <c r="AD17" s="14" t="str">
        <f>VLOOKUP(VLOOKUP(AC17,Data!$A2:$B8,2,FALSE)+VLOOKUP(AC17,Data!$C2:$D8,2,FALSE),Data!$B2:$C8,2,FALSE)</f>
        <v>W</v>
      </c>
      <c r="AE17" s="14" t="str">
        <f>VLOOKUP(VLOOKUP(AD17,Data!$A2:$B8,2,FALSE)+VLOOKUP(AD17,Data!$C2:$D8,2,FALSE),Data!$B2:$C8,2,FALSE)</f>
        <v>T</v>
      </c>
      <c r="AF17" s="63"/>
      <c r="AG17" s="163">
        <f>IF($G$4="Temporary Appointment",1.5,2.5)</f>
        <v>2.5</v>
      </c>
      <c r="AH17" s="159">
        <f>SUM(COUNTIF(B18:AF18,"A"),COUNTIF(B18:AF18,"HL"),COUNTIF(B18:AF18,"FV"))+(0.5*SUM(COUNTIF(B18:AF18,"½A"),COUNTIF(B18:AF18,"½AS"),COUNTIF(B18:AF18,"S½A"),COUNTIF(B18:AF18,"½CA")))</f>
        <v>0</v>
      </c>
      <c r="AI17" s="172">
        <f>AI15+AG17-AH17</f>
        <v>15</v>
      </c>
      <c r="AJ17" s="161">
        <f>SUM(COUNTIF(B18:AF18,"SC"),COUNTIF(B18:AF18,"ME"))</f>
        <v>0</v>
      </c>
      <c r="AK17" s="159">
        <f>SUM(COUNTIF(B18:AF18,"S"),COUNTIF(B18:AF18,"S½P"),COUNTIF(B18:AF18,"FEL"),COUNTIF(B18:AF18,"S½A"))+(0.5*SUM(COUNTIF(B18:AF18,"½AS"),COUNTIF(B18:AF18,"½SW")))</f>
        <v>0</v>
      </c>
      <c r="AL17" s="164">
        <f>SUM(AJ17:AK18)</f>
        <v>0</v>
      </c>
      <c r="AM17" s="157"/>
      <c r="AN17" s="164"/>
    </row>
    <row r="18" spans="1:40" ht="15.75" customHeight="1" x14ac:dyDescent="0.25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63"/>
      <c r="AH18" s="160"/>
      <c r="AI18" s="173"/>
      <c r="AJ18" s="162"/>
      <c r="AK18" s="160"/>
      <c r="AL18" s="165"/>
      <c r="AM18" s="158"/>
      <c r="AN18" s="165"/>
    </row>
    <row r="19" spans="1:40" x14ac:dyDescent="0.25">
      <c r="A19" s="53" t="s">
        <v>3</v>
      </c>
      <c r="B19" s="14" t="str">
        <f>VLOOKUP(VLOOKUP(AE17,Data!$A2:$B8,2,FALSE)+VLOOKUP(AE17,Data!$C2:$D8,2,FALSE),Data!$B2:$C8,2,FALSE)</f>
        <v>F</v>
      </c>
      <c r="C19" s="14" t="str">
        <f>VLOOKUP(VLOOKUP(B19,Data!$A2:$B8,2,FALSE)+VLOOKUP(B19,Data!$C2:$D8,2,FALSE),Data!$B2:$C8,2,FALSE)</f>
        <v>Sa</v>
      </c>
      <c r="D19" s="14" t="str">
        <f>VLOOKUP(VLOOKUP(C19,Data!$A2:$B8,2,FALSE)+VLOOKUP(C19,Data!$C2:$D8,2,FALSE),Data!$B2:$C8,2,FALSE)</f>
        <v>S</v>
      </c>
      <c r="E19" s="14" t="str">
        <f>VLOOKUP(VLOOKUP(D19,Data!$A2:$B8,2,FALSE)+VLOOKUP(D19,Data!$C2:$D8,2,FALSE),Data!$B2:$C8,2,FALSE)</f>
        <v>M</v>
      </c>
      <c r="F19" s="14" t="str">
        <f>VLOOKUP(VLOOKUP(E19,Data!$A2:$B8,2,FALSE)+VLOOKUP(E19,Data!$C2:$D8,2,FALSE),Data!$B2:$C8,2,FALSE)</f>
        <v>Tu</v>
      </c>
      <c r="G19" s="14" t="str">
        <f>VLOOKUP(VLOOKUP(F19,Data!$A2:$B8,2,FALSE)+VLOOKUP(F19,Data!$C2:$D8,2,FALSE),Data!$B2:$C8,2,FALSE)</f>
        <v>W</v>
      </c>
      <c r="H19" s="14" t="str">
        <f>VLOOKUP(VLOOKUP(G19,Data!$A2:$B8,2,FALSE)+VLOOKUP(G19,Data!$C2:$D8,2,FALSE),Data!$B2:$C8,2,FALSE)</f>
        <v>T</v>
      </c>
      <c r="I19" s="14" t="str">
        <f>VLOOKUP(VLOOKUP(H19,Data!$A2:$B8,2,FALSE)+VLOOKUP(H19,Data!$C2:$D8,2,FALSE),Data!$B2:$C8,2,FALSE)</f>
        <v>F</v>
      </c>
      <c r="J19" s="14" t="str">
        <f>VLOOKUP(VLOOKUP(I19,Data!$A2:$B8,2,FALSE)+VLOOKUP(I19,Data!$C2:$D8,2,FALSE),Data!$B2:$C8,2,FALSE)</f>
        <v>Sa</v>
      </c>
      <c r="K19" s="14" t="str">
        <f>VLOOKUP(VLOOKUP(J19,Data!$A2:$B8,2,FALSE)+VLOOKUP(J19,Data!$C2:$D8,2,FALSE),Data!$B2:$C8,2,FALSE)</f>
        <v>S</v>
      </c>
      <c r="L19" s="14" t="str">
        <f>VLOOKUP(VLOOKUP(K19,Data!$A2:$B8,2,FALSE)+VLOOKUP(K19,Data!$C2:$D8,2,FALSE),Data!$B2:$C8,2,FALSE)</f>
        <v>M</v>
      </c>
      <c r="M19" s="14" t="str">
        <f>VLOOKUP(VLOOKUP(L19,Data!$A2:$B8,2,FALSE)+VLOOKUP(L19,Data!$C2:$D8,2,FALSE),Data!$B2:$C8,2,FALSE)</f>
        <v>Tu</v>
      </c>
      <c r="N19" s="14" t="str">
        <f>VLOOKUP(VLOOKUP(M19,Data!$A2:$B8,2,FALSE)+VLOOKUP(M19,Data!$C2:$D8,2,FALSE),Data!$B2:$C8,2,FALSE)</f>
        <v>W</v>
      </c>
      <c r="O19" s="14" t="str">
        <f>VLOOKUP(VLOOKUP(N19,Data!$A2:$B8,2,FALSE)+VLOOKUP(N19,Data!$C2:$D8,2,FALSE),Data!$B2:$C8,2,FALSE)</f>
        <v>T</v>
      </c>
      <c r="P19" s="14" t="str">
        <f>VLOOKUP(VLOOKUP(O19,Data!$A2:$B8,2,FALSE)+VLOOKUP(O19,Data!$C2:$D8,2,FALSE),Data!$B2:$C8,2,FALSE)</f>
        <v>F</v>
      </c>
      <c r="Q19" s="14" t="str">
        <f>VLOOKUP(VLOOKUP(P19,Data!$A2:$B8,2,FALSE)+VLOOKUP(P19,Data!$C2:$D8,2,FALSE),Data!$B2:$C8,2,FALSE)</f>
        <v>Sa</v>
      </c>
      <c r="R19" s="14" t="str">
        <f>VLOOKUP(VLOOKUP(Q19,Data!$A2:$B8,2,FALSE)+VLOOKUP(Q19,Data!$C2:$D8,2,FALSE),Data!$B2:$C8,2,FALSE)</f>
        <v>S</v>
      </c>
      <c r="S19" s="14" t="str">
        <f>VLOOKUP(VLOOKUP(R19,Data!$A2:$B8,2,FALSE)+VLOOKUP(R19,Data!$C2:$D8,2,FALSE),Data!$B2:$C8,2,FALSE)</f>
        <v>M</v>
      </c>
      <c r="T19" s="14" t="str">
        <f>VLOOKUP(VLOOKUP(S19,Data!$A2:$B8,2,FALSE)+VLOOKUP(S19,Data!$C2:$D8,2,FALSE),Data!$B2:$C8,2,FALSE)</f>
        <v>Tu</v>
      </c>
      <c r="U19" s="14" t="str">
        <f>VLOOKUP(VLOOKUP(T19,Data!$A2:$B8,2,FALSE)+VLOOKUP(T19,Data!$C2:$D8,2,FALSE),Data!$B2:$C8,2,FALSE)</f>
        <v>W</v>
      </c>
      <c r="V19" s="14" t="str">
        <f>VLOOKUP(VLOOKUP(U19,Data!$A2:$B8,2,FALSE)+VLOOKUP(U19,Data!$C2:$D8,2,FALSE),Data!$B2:$C8,2,FALSE)</f>
        <v>T</v>
      </c>
      <c r="W19" s="14" t="str">
        <f>VLOOKUP(VLOOKUP(V19,Data!$A2:$B8,2,FALSE)+VLOOKUP(V19,Data!$C2:$D8,2,FALSE),Data!$B2:$C8,2,FALSE)</f>
        <v>F</v>
      </c>
      <c r="X19" s="14" t="str">
        <f>VLOOKUP(VLOOKUP(W19,Data!$A2:$B8,2,FALSE)+VLOOKUP(W19,Data!$C2:$D8,2,FALSE),Data!$B2:$C8,2,FALSE)</f>
        <v>Sa</v>
      </c>
      <c r="Y19" s="14" t="str">
        <f>VLOOKUP(VLOOKUP(X19,Data!$A2:$B8,2,FALSE)+VLOOKUP(X19,Data!$C2:$D8,2,FALSE),Data!$B2:$C8,2,FALSE)</f>
        <v>S</v>
      </c>
      <c r="Z19" s="14" t="str">
        <f>VLOOKUP(VLOOKUP(Y19,Data!$A2:$B8,2,FALSE)+VLOOKUP(Y19,Data!$C2:$D8,2,FALSE),Data!$B2:$C8,2,FALSE)</f>
        <v>M</v>
      </c>
      <c r="AA19" s="14" t="str">
        <f>VLOOKUP(VLOOKUP(Z19,Data!$A2:$B8,2,FALSE)+VLOOKUP(Z19,Data!$C2:$D8,2,FALSE),Data!$B2:$C8,2,FALSE)</f>
        <v>Tu</v>
      </c>
      <c r="AB19" s="14" t="str">
        <f>VLOOKUP(VLOOKUP(AA19,Data!$A2:$B8,2,FALSE)+VLOOKUP(AA19,Data!$C2:$D8,2,FALSE),Data!$B2:$C8,2,FALSE)</f>
        <v>W</v>
      </c>
      <c r="AC19" s="14" t="str">
        <f>VLOOKUP(VLOOKUP(AB19,Data!$A2:$B8,2,FALSE)+VLOOKUP(AB19,Data!$C2:$D8,2,FALSE),Data!$B2:$C8,2,FALSE)</f>
        <v>T</v>
      </c>
      <c r="AD19" s="14" t="str">
        <f>VLOOKUP(VLOOKUP(AC19,Data!$A2:$B8,2,FALSE)+VLOOKUP(AC19,Data!$C2:$D8,2,FALSE),Data!$B2:$C8,2,FALSE)</f>
        <v>F</v>
      </c>
      <c r="AE19" s="14" t="str">
        <f>VLOOKUP(VLOOKUP(AD19,Data!$A2:$B8,2,FALSE)+VLOOKUP(AD19,Data!$C2:$D8,2,FALSE),Data!$B2:$C8,2,FALSE)</f>
        <v>Sa</v>
      </c>
      <c r="AF19" s="16" t="str">
        <f>VLOOKUP(VLOOKUP(AE19,Data!$A2:$B8,2,FALSE)+VLOOKUP(AE19,Data!$C2:$D8,2,FALSE),Data!$B2:$C8,2,FALSE)</f>
        <v>S</v>
      </c>
      <c r="AG19" s="163">
        <f>IF($G$4="Temporary Appointment",1.5,2.5)</f>
        <v>2.5</v>
      </c>
      <c r="AH19" s="159">
        <f>SUM(COUNTIF(B20:AF20,"A"),COUNTIF(B20:AF20,"HL"),COUNTIF(B20:AF20,"FV"))+(0.5*SUM(COUNTIF(B20:AF20,"½A"),COUNTIF(B20:AF20,"½AS"),COUNTIF(B20:AF20,"S½A"),COUNTIF(B20:AF20,"½CA")))</f>
        <v>0</v>
      </c>
      <c r="AI19" s="172">
        <f>AI17+AG19-AH19</f>
        <v>17.5</v>
      </c>
      <c r="AJ19" s="161">
        <f>SUM(COUNTIF(B20:AF20,"SC"),COUNTIF(B20:AF20,"ME"))</f>
        <v>0</v>
      </c>
      <c r="AK19" s="159">
        <f>SUM(COUNTIF(B20:AF20,"S"),COUNTIF(B20:AF20,"S½P"),COUNTIF(B20:AF20,"FEL"),COUNTIF(B20:AF20,"S½A"))+(0.5*SUM(COUNTIF(B20:AF20,"½AS"),COUNTIF(B20:AF20,"½SW")))</f>
        <v>0</v>
      </c>
      <c r="AL19" s="164">
        <f>SUM(AJ19:AK20)</f>
        <v>0</v>
      </c>
      <c r="AM19" s="157"/>
      <c r="AN19" s="164"/>
    </row>
    <row r="20" spans="1:40" ht="15.75" customHeight="1" x14ac:dyDescent="0.25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63"/>
      <c r="AH20" s="160"/>
      <c r="AI20" s="173"/>
      <c r="AJ20" s="162"/>
      <c r="AK20" s="160"/>
      <c r="AL20" s="165"/>
      <c r="AM20" s="158"/>
      <c r="AN20" s="165"/>
    </row>
    <row r="21" spans="1:40" x14ac:dyDescent="0.25">
      <c r="A21" s="53" t="s">
        <v>12</v>
      </c>
      <c r="B21" s="14" t="str">
        <f>VLOOKUP(VLOOKUP(AF19,Data!$A2:$B8,2,FALSE)+VLOOKUP(AF19,Data!$C2:$D8,2,FALSE),Data!$B2:$C8,2,FALSE)</f>
        <v>M</v>
      </c>
      <c r="C21" s="14" t="str">
        <f>VLOOKUP(VLOOKUP(B21,Data!$A2:$B8,2,FALSE)+VLOOKUP(B21,Data!$C2:$D8,2,FALSE),Data!$B2:$C8,2,FALSE)</f>
        <v>Tu</v>
      </c>
      <c r="D21" s="14" t="str">
        <f>VLOOKUP(VLOOKUP(C21,Data!$A2:$B8,2,FALSE)+VLOOKUP(C21,Data!$C2:$D8,2,FALSE),Data!$B2:$C8,2,FALSE)</f>
        <v>W</v>
      </c>
      <c r="E21" s="14" t="str">
        <f>VLOOKUP(VLOOKUP(D21,Data!$A2:$B8,2,FALSE)+VLOOKUP(D21,Data!$C2:$D8,2,FALSE),Data!$B2:$C8,2,FALSE)</f>
        <v>T</v>
      </c>
      <c r="F21" s="14" t="str">
        <f>VLOOKUP(VLOOKUP(E21,Data!$A2:$B8,2,FALSE)+VLOOKUP(E21,Data!$C2:$D8,2,FALSE),Data!$B2:$C8,2,FALSE)</f>
        <v>F</v>
      </c>
      <c r="G21" s="14" t="str">
        <f>VLOOKUP(VLOOKUP(F21,Data!$A2:$B8,2,FALSE)+VLOOKUP(F21,Data!$C2:$D8,2,FALSE),Data!$B2:$C8,2,FALSE)</f>
        <v>Sa</v>
      </c>
      <c r="H21" s="14" t="str">
        <f>VLOOKUP(VLOOKUP(G21,Data!$A2:$B8,2,FALSE)+VLOOKUP(G21,Data!$C2:$D8,2,FALSE),Data!$B2:$C8,2,FALSE)</f>
        <v>S</v>
      </c>
      <c r="I21" s="14" t="str">
        <f>VLOOKUP(VLOOKUP(H21,Data!$A2:$B8,2,FALSE)+VLOOKUP(H21,Data!$C2:$D8,2,FALSE),Data!$B2:$C8,2,FALSE)</f>
        <v>M</v>
      </c>
      <c r="J21" s="14" t="str">
        <f>VLOOKUP(VLOOKUP(I21,Data!$A2:$B8,2,FALSE)+VLOOKUP(I21,Data!$C2:$D8,2,FALSE),Data!$B2:$C8,2,FALSE)</f>
        <v>Tu</v>
      </c>
      <c r="K21" s="14" t="str">
        <f>VLOOKUP(VLOOKUP(J21,Data!$A2:$B8,2,FALSE)+VLOOKUP(J21,Data!$C2:$D8,2,FALSE),Data!$B2:$C8,2,FALSE)</f>
        <v>W</v>
      </c>
      <c r="L21" s="14" t="str">
        <f>VLOOKUP(VLOOKUP(K21,Data!$A2:$B8,2,FALSE)+VLOOKUP(K21,Data!$C2:$D8,2,FALSE),Data!$B2:$C8,2,FALSE)</f>
        <v>T</v>
      </c>
      <c r="M21" s="14" t="str">
        <f>VLOOKUP(VLOOKUP(L21,Data!$A2:$B8,2,FALSE)+VLOOKUP(L21,Data!$C2:$D8,2,FALSE),Data!$B2:$C8,2,FALSE)</f>
        <v>F</v>
      </c>
      <c r="N21" s="14" t="str">
        <f>VLOOKUP(VLOOKUP(M21,Data!$A2:$B8,2,FALSE)+VLOOKUP(M21,Data!$C2:$D8,2,FALSE),Data!$B2:$C8,2,FALSE)</f>
        <v>Sa</v>
      </c>
      <c r="O21" s="14" t="str">
        <f>VLOOKUP(VLOOKUP(N21,Data!$A2:$B8,2,FALSE)+VLOOKUP(N21,Data!$C2:$D8,2,FALSE),Data!$B2:$C8,2,FALSE)</f>
        <v>S</v>
      </c>
      <c r="P21" s="14" t="str">
        <f>VLOOKUP(VLOOKUP(O21,Data!$A2:$B8,2,FALSE)+VLOOKUP(O21,Data!$C2:$D8,2,FALSE),Data!$B2:$C8,2,FALSE)</f>
        <v>M</v>
      </c>
      <c r="Q21" s="14" t="str">
        <f>VLOOKUP(VLOOKUP(P21,Data!$A2:$B8,2,FALSE)+VLOOKUP(P21,Data!$C2:$D8,2,FALSE),Data!$B2:$C8,2,FALSE)</f>
        <v>Tu</v>
      </c>
      <c r="R21" s="14" t="str">
        <f>VLOOKUP(VLOOKUP(Q21,Data!$A2:$B8,2,FALSE)+VLOOKUP(Q21,Data!$C2:$D8,2,FALSE),Data!$B2:$C8,2,FALSE)</f>
        <v>W</v>
      </c>
      <c r="S21" s="14" t="str">
        <f>VLOOKUP(VLOOKUP(R21,Data!$A2:$B8,2,FALSE)+VLOOKUP(R21,Data!$C2:$D8,2,FALSE),Data!$B2:$C8,2,FALSE)</f>
        <v>T</v>
      </c>
      <c r="T21" s="14" t="str">
        <f>VLOOKUP(VLOOKUP(S21,Data!$A2:$B8,2,FALSE)+VLOOKUP(S21,Data!$C2:$D8,2,FALSE),Data!$B2:$C8,2,FALSE)</f>
        <v>F</v>
      </c>
      <c r="U21" s="14" t="str">
        <f>VLOOKUP(VLOOKUP(T21,Data!$A2:$B8,2,FALSE)+VLOOKUP(T21,Data!$C2:$D8,2,FALSE),Data!$B2:$C8,2,FALSE)</f>
        <v>Sa</v>
      </c>
      <c r="V21" s="14" t="str">
        <f>VLOOKUP(VLOOKUP(U21,Data!$A2:$B8,2,FALSE)+VLOOKUP(U21,Data!$C2:$D8,2,FALSE),Data!$B2:$C8,2,FALSE)</f>
        <v>S</v>
      </c>
      <c r="W21" s="14" t="str">
        <f>VLOOKUP(VLOOKUP(V21,Data!$A2:$B8,2,FALSE)+VLOOKUP(V21,Data!$C2:$D8,2,FALSE),Data!$B2:$C8,2,FALSE)</f>
        <v>M</v>
      </c>
      <c r="X21" s="14" t="str">
        <f>VLOOKUP(VLOOKUP(W21,Data!$A2:$B8,2,FALSE)+VLOOKUP(W21,Data!$C2:$D8,2,FALSE),Data!$B2:$C8,2,FALSE)</f>
        <v>Tu</v>
      </c>
      <c r="Y21" s="14" t="str">
        <f>VLOOKUP(VLOOKUP(X21,Data!$A2:$B8,2,FALSE)+VLOOKUP(X21,Data!$C2:$D8,2,FALSE),Data!$B2:$C8,2,FALSE)</f>
        <v>W</v>
      </c>
      <c r="Z21" s="14" t="str">
        <f>VLOOKUP(VLOOKUP(Y21,Data!$A2:$B8,2,FALSE)+VLOOKUP(Y21,Data!$C2:$D8,2,FALSE),Data!$B2:$C8,2,FALSE)</f>
        <v>T</v>
      </c>
      <c r="AA21" s="14" t="str">
        <f>VLOOKUP(VLOOKUP(Z21,Data!$A2:$B8,2,FALSE)+VLOOKUP(Z21,Data!$C2:$D8,2,FALSE),Data!$B2:$C8,2,FALSE)</f>
        <v>F</v>
      </c>
      <c r="AB21" s="14" t="str">
        <f>VLOOKUP(VLOOKUP(AA21,Data!$A2:$B8,2,FALSE)+VLOOKUP(AA21,Data!$C2:$D8,2,FALSE),Data!$B2:$C8,2,FALSE)</f>
        <v>Sa</v>
      </c>
      <c r="AC21" s="14" t="str">
        <f>VLOOKUP(VLOOKUP(AB21,Data!$A2:$B8,2,FALSE)+VLOOKUP(AB21,Data!$C2:$D8,2,FALSE),Data!$B2:$C8,2,FALSE)</f>
        <v>S</v>
      </c>
      <c r="AD21" s="14" t="str">
        <f>VLOOKUP(VLOOKUP(AC21,Data!$A2:$B8,2,FALSE)+VLOOKUP(AC21,Data!$C2:$D8,2,FALSE),Data!$B2:$C8,2,FALSE)</f>
        <v>M</v>
      </c>
      <c r="AE21" s="14" t="str">
        <f>VLOOKUP(VLOOKUP(AD21,Data!$A2:$B8,2,FALSE)+VLOOKUP(AD21,Data!$C2:$D8,2,FALSE),Data!$B2:$C8,2,FALSE)</f>
        <v>Tu</v>
      </c>
      <c r="AF21" s="16" t="str">
        <f>VLOOKUP(VLOOKUP(AE21,Data!$A2:$B8,2,FALSE)+VLOOKUP(AE21,Data!$C2:$D8,2,FALSE),Data!$B2:$C8,2,FALSE)</f>
        <v>W</v>
      </c>
      <c r="AG21" s="163">
        <f>IF($G$4="Temporary Appointment",1.5,2.5)</f>
        <v>2.5</v>
      </c>
      <c r="AH21" s="159">
        <f>SUM(COUNTIF(B22:AF22,"A"),COUNTIF(B22:AF22,"HL"),COUNTIF(B22:AF22,"FV"))+(0.5*SUM(COUNTIF(B22:AF22,"½A"),COUNTIF(B22:AF22,"½AS"),COUNTIF(B22:AF22,"S½A"),COUNTIF(B22:AF22,"½CA")))</f>
        <v>0</v>
      </c>
      <c r="AI21" s="172">
        <f>AI19+AG21-AH21</f>
        <v>20</v>
      </c>
      <c r="AJ21" s="161">
        <f>SUM(COUNTIF(B22:AF22,"SC"),COUNTIF(B22:AF22,"ME"))</f>
        <v>0</v>
      </c>
      <c r="AK21" s="159">
        <f>SUM(COUNTIF(B22:AF22,"S"),COUNTIF(B22:AF22,"S½P"),COUNTIF(B22:AF22,"FEL"),COUNTIF(B22:AF22,"S½A"))+(0.5*SUM(COUNTIF(B22:AF22,"½AS"),COUNTIF(B22:AF22,"½SW")))</f>
        <v>0</v>
      </c>
      <c r="AL21" s="164">
        <f>SUM(AJ21:AK22)</f>
        <v>0</v>
      </c>
      <c r="AM21" s="157"/>
      <c r="AN21" s="164"/>
    </row>
    <row r="22" spans="1:40" ht="15.75" customHeight="1" x14ac:dyDescent="0.25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63"/>
      <c r="AH22" s="160"/>
      <c r="AI22" s="173"/>
      <c r="AJ22" s="162"/>
      <c r="AK22" s="160"/>
      <c r="AL22" s="165"/>
      <c r="AM22" s="158"/>
      <c r="AN22" s="165"/>
    </row>
    <row r="23" spans="1:40" x14ac:dyDescent="0.25">
      <c r="A23" s="53" t="s">
        <v>13</v>
      </c>
      <c r="B23" s="14" t="str">
        <f>VLOOKUP(VLOOKUP(AF21,Data!$A2:$B8,2,FALSE)+VLOOKUP(AF21,Data!$C2:$D8,2,FALSE),Data!$B2:$C8,2,FALSE)</f>
        <v>T</v>
      </c>
      <c r="C23" s="14" t="str">
        <f>VLOOKUP(VLOOKUP(B23,Data!$A2:$B8,2,FALSE)+VLOOKUP(B23,Data!$C2:$D8,2,FALSE),Data!$B2:$C8,2,FALSE)</f>
        <v>F</v>
      </c>
      <c r="D23" s="14" t="str">
        <f>VLOOKUP(VLOOKUP(C23,Data!$A2:$B8,2,FALSE)+VLOOKUP(C23,Data!$C2:$D8,2,FALSE),Data!$B2:$C8,2,FALSE)</f>
        <v>Sa</v>
      </c>
      <c r="E23" s="14" t="str">
        <f>VLOOKUP(VLOOKUP(D23,Data!$A2:$B8,2,FALSE)+VLOOKUP(D23,Data!$C2:$D8,2,FALSE),Data!$B2:$C8,2,FALSE)</f>
        <v>S</v>
      </c>
      <c r="F23" s="14" t="str">
        <f>VLOOKUP(VLOOKUP(E23,Data!$A2:$B8,2,FALSE)+VLOOKUP(E23,Data!$C2:$D8,2,FALSE),Data!$B2:$C8,2,FALSE)</f>
        <v>M</v>
      </c>
      <c r="G23" s="14" t="str">
        <f>VLOOKUP(VLOOKUP(F23,Data!$A2:$B8,2,FALSE)+VLOOKUP(F23,Data!$C2:$D8,2,FALSE),Data!$B2:$C8,2,FALSE)</f>
        <v>Tu</v>
      </c>
      <c r="H23" s="14" t="str">
        <f>VLOOKUP(VLOOKUP(G23,Data!$A2:$B8,2,FALSE)+VLOOKUP(G23,Data!$C2:$D8,2,FALSE),Data!$B2:$C8,2,FALSE)</f>
        <v>W</v>
      </c>
      <c r="I23" s="14" t="str">
        <f>VLOOKUP(VLOOKUP(H23,Data!$A2:$B8,2,FALSE)+VLOOKUP(H23,Data!$C2:$D8,2,FALSE),Data!$B2:$C8,2,FALSE)</f>
        <v>T</v>
      </c>
      <c r="J23" s="14" t="str">
        <f>VLOOKUP(VLOOKUP(I23,Data!$A2:$B8,2,FALSE)+VLOOKUP(I23,Data!$C2:$D8,2,FALSE),Data!$B2:$C8,2,FALSE)</f>
        <v>F</v>
      </c>
      <c r="K23" s="14" t="str">
        <f>VLOOKUP(VLOOKUP(J23,Data!$A2:$B8,2,FALSE)+VLOOKUP(J23,Data!$C2:$D8,2,FALSE),Data!$B2:$C8,2,FALSE)</f>
        <v>Sa</v>
      </c>
      <c r="L23" s="14" t="str">
        <f>VLOOKUP(VLOOKUP(K23,Data!$A2:$B8,2,FALSE)+VLOOKUP(K23,Data!$C2:$D8,2,FALSE),Data!$B2:$C8,2,FALSE)</f>
        <v>S</v>
      </c>
      <c r="M23" s="14" t="str">
        <f>VLOOKUP(VLOOKUP(L23,Data!$A2:$B8,2,FALSE)+VLOOKUP(L23,Data!$C2:$D8,2,FALSE),Data!$B2:$C8,2,FALSE)</f>
        <v>M</v>
      </c>
      <c r="N23" s="14" t="str">
        <f>VLOOKUP(VLOOKUP(M23,Data!$A2:$B8,2,FALSE)+VLOOKUP(M23,Data!$C2:$D8,2,FALSE),Data!$B2:$C8,2,FALSE)</f>
        <v>Tu</v>
      </c>
      <c r="O23" s="14" t="str">
        <f>VLOOKUP(VLOOKUP(N23,Data!$A2:$B8,2,FALSE)+VLOOKUP(N23,Data!$C2:$D8,2,FALSE),Data!$B2:$C8,2,FALSE)</f>
        <v>W</v>
      </c>
      <c r="P23" s="14" t="str">
        <f>VLOOKUP(VLOOKUP(O23,Data!$A2:$B8,2,FALSE)+VLOOKUP(O23,Data!$C2:$D8,2,FALSE),Data!$B2:$C8,2,FALSE)</f>
        <v>T</v>
      </c>
      <c r="Q23" s="14" t="str">
        <f>VLOOKUP(VLOOKUP(P23,Data!$A2:$B8,2,FALSE)+VLOOKUP(P23,Data!$C2:$D8,2,FALSE),Data!$B2:$C8,2,FALSE)</f>
        <v>F</v>
      </c>
      <c r="R23" s="14" t="str">
        <f>VLOOKUP(VLOOKUP(Q23,Data!$A2:$B8,2,FALSE)+VLOOKUP(Q23,Data!$C2:$D8,2,FALSE),Data!$B2:$C8,2,FALSE)</f>
        <v>Sa</v>
      </c>
      <c r="S23" s="14" t="str">
        <f>VLOOKUP(VLOOKUP(R23,Data!$A2:$B8,2,FALSE)+VLOOKUP(R23,Data!$C2:$D8,2,FALSE),Data!$B2:$C8,2,FALSE)</f>
        <v>S</v>
      </c>
      <c r="T23" s="14" t="str">
        <f>VLOOKUP(VLOOKUP(S23,Data!$A2:$B8,2,FALSE)+VLOOKUP(S23,Data!$C2:$D8,2,FALSE),Data!$B2:$C8,2,FALSE)</f>
        <v>M</v>
      </c>
      <c r="U23" s="14" t="str">
        <f>VLOOKUP(VLOOKUP(T23,Data!$A2:$B8,2,FALSE)+VLOOKUP(T23,Data!$C2:$D8,2,FALSE),Data!$B2:$C8,2,FALSE)</f>
        <v>Tu</v>
      </c>
      <c r="V23" s="14" t="str">
        <f>VLOOKUP(VLOOKUP(U23,Data!$A2:$B8,2,FALSE)+VLOOKUP(U23,Data!$C2:$D8,2,FALSE),Data!$B2:$C8,2,FALSE)</f>
        <v>W</v>
      </c>
      <c r="W23" s="14" t="str">
        <f>VLOOKUP(VLOOKUP(V23,Data!$A2:$B8,2,FALSE)+VLOOKUP(V23,Data!$C2:$D8,2,FALSE),Data!$B2:$C8,2,FALSE)</f>
        <v>T</v>
      </c>
      <c r="X23" s="14" t="str">
        <f>VLOOKUP(VLOOKUP(W23,Data!$A2:$B8,2,FALSE)+VLOOKUP(W23,Data!$C2:$D8,2,FALSE),Data!$B2:$C8,2,FALSE)</f>
        <v>F</v>
      </c>
      <c r="Y23" s="14" t="str">
        <f>VLOOKUP(VLOOKUP(X23,Data!$A2:$B8,2,FALSE)+VLOOKUP(X23,Data!$C2:$D8,2,FALSE),Data!$B2:$C8,2,FALSE)</f>
        <v>Sa</v>
      </c>
      <c r="Z23" s="14" t="str">
        <f>VLOOKUP(VLOOKUP(Y23,Data!$A2:$B8,2,FALSE)+VLOOKUP(Y23,Data!$C2:$D8,2,FALSE),Data!$B2:$C8,2,FALSE)</f>
        <v>S</v>
      </c>
      <c r="AA23" s="14" t="str">
        <f>VLOOKUP(VLOOKUP(Z23,Data!$A2:$B8,2,FALSE)+VLOOKUP(Z23,Data!$C2:$D8,2,FALSE),Data!$B2:$C8,2,FALSE)</f>
        <v>M</v>
      </c>
      <c r="AB23" s="14" t="str">
        <f>VLOOKUP(VLOOKUP(AA23,Data!$A2:$B8,2,FALSE)+VLOOKUP(AA23,Data!$C2:$D8,2,FALSE),Data!$B2:$C8,2,FALSE)</f>
        <v>Tu</v>
      </c>
      <c r="AC23" s="14" t="str">
        <f>VLOOKUP(VLOOKUP(AB23,Data!$A2:$B8,2,FALSE)+VLOOKUP(AB23,Data!$C2:$D8,2,FALSE),Data!$B2:$C8,2,FALSE)</f>
        <v>W</v>
      </c>
      <c r="AD23" s="14" t="str">
        <f>VLOOKUP(VLOOKUP(AC23,Data!$A2:$B8,2,FALSE)+VLOOKUP(AC23,Data!$C2:$D8,2,FALSE),Data!$B2:$C8,2,FALSE)</f>
        <v>T</v>
      </c>
      <c r="AE23" s="14" t="str">
        <f>VLOOKUP(VLOOKUP(AD23,Data!$A2:$B8,2,FALSE)+VLOOKUP(AD23,Data!$C2:$D8,2,FALSE),Data!$B2:$C8,2,FALSE)</f>
        <v>F</v>
      </c>
      <c r="AF23" s="63"/>
      <c r="AG23" s="163">
        <f>IF($G$4="Temporary Appointment",1.5,2.5)</f>
        <v>2.5</v>
      </c>
      <c r="AH23" s="159">
        <f>SUM(COUNTIF(B24:AF24,"A"),COUNTIF(B24:AF24,"HL"),COUNTIF(B24:AF24,"FV"))+(0.5*SUM(COUNTIF(B24:AF24,"½A"),COUNTIF(B24:AF24,"½AS"),COUNTIF(B24:AF24,"S½A"),COUNTIF(B24:AF24,"½CA")))</f>
        <v>0</v>
      </c>
      <c r="AI23" s="172">
        <f>AI21+AG23-AH23</f>
        <v>22.5</v>
      </c>
      <c r="AJ23" s="161">
        <f>SUM(COUNTIF(B24:AF24,"SC"),COUNTIF(B24:AF24,"ME"))</f>
        <v>0</v>
      </c>
      <c r="AK23" s="159">
        <f>SUM(COUNTIF(B24:AF24,"S"),COUNTIF(B24:AF24,"S½P"),COUNTIF(B24:AF24,"FEL"),COUNTIF(B24:AF24,"S½A"))+(0.5*SUM(COUNTIF(B24:AF24,"½AS"),COUNTIF(B24:AF24,"½SW")))</f>
        <v>0</v>
      </c>
      <c r="AL23" s="164">
        <f>SUM(AJ23:AK24)</f>
        <v>0</v>
      </c>
      <c r="AM23" s="157"/>
      <c r="AN23" s="164"/>
    </row>
    <row r="24" spans="1:40" ht="15.75" customHeight="1" x14ac:dyDescent="0.25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63"/>
      <c r="AH24" s="160"/>
      <c r="AI24" s="173"/>
      <c r="AJ24" s="162"/>
      <c r="AK24" s="160"/>
      <c r="AL24" s="165"/>
      <c r="AM24" s="158"/>
      <c r="AN24" s="165"/>
    </row>
    <row r="25" spans="1:40" x14ac:dyDescent="0.25">
      <c r="A25" s="53" t="s">
        <v>14</v>
      </c>
      <c r="B25" s="14" t="str">
        <f>VLOOKUP(VLOOKUP(AE23,Data!$A2:$B8,2,FALSE)+VLOOKUP(AE23,Data!$C2:$D8,2,FALSE),Data!$B2:$C8,2,FALSE)</f>
        <v>Sa</v>
      </c>
      <c r="C25" s="14" t="str">
        <f>VLOOKUP(VLOOKUP(B25,Data!$A2:$B8,2,FALSE)+VLOOKUP(B25,Data!$C2:$D8,2,FALSE),Data!$B2:$C8,2,FALSE)</f>
        <v>S</v>
      </c>
      <c r="D25" s="14" t="str">
        <f>VLOOKUP(VLOOKUP(C25,Data!$A2:$B8,2,FALSE)+VLOOKUP(C25,Data!$C2:$D8,2,FALSE),Data!$B2:$C8,2,FALSE)</f>
        <v>M</v>
      </c>
      <c r="E25" s="14" t="str">
        <f>VLOOKUP(VLOOKUP(D25,Data!$A2:$B8,2,FALSE)+VLOOKUP(D25,Data!$C2:$D8,2,FALSE),Data!$B2:$C8,2,FALSE)</f>
        <v>Tu</v>
      </c>
      <c r="F25" s="14" t="str">
        <f>VLOOKUP(VLOOKUP(E25,Data!$A2:$B8,2,FALSE)+VLOOKUP(E25,Data!$C2:$D8,2,FALSE),Data!$B2:$C8,2,FALSE)</f>
        <v>W</v>
      </c>
      <c r="G25" s="14" t="str">
        <f>VLOOKUP(VLOOKUP(F25,Data!$A2:$B8,2,FALSE)+VLOOKUP(F25,Data!$C2:$D8,2,FALSE),Data!$B2:$C8,2,FALSE)</f>
        <v>T</v>
      </c>
      <c r="H25" s="14" t="str">
        <f>VLOOKUP(VLOOKUP(G25,Data!$A2:$B8,2,FALSE)+VLOOKUP(G25,Data!$C2:$D8,2,FALSE),Data!$B2:$C8,2,FALSE)</f>
        <v>F</v>
      </c>
      <c r="I25" s="14" t="str">
        <f>VLOOKUP(VLOOKUP(H25,Data!$A2:$B8,2,FALSE)+VLOOKUP(H25,Data!$C2:$D8,2,FALSE),Data!$B2:$C8,2,FALSE)</f>
        <v>Sa</v>
      </c>
      <c r="J25" s="14" t="str">
        <f>VLOOKUP(VLOOKUP(I25,Data!$A2:$B8,2,FALSE)+VLOOKUP(I25,Data!$C2:$D8,2,FALSE),Data!$B2:$C8,2,FALSE)</f>
        <v>S</v>
      </c>
      <c r="K25" s="14" t="str">
        <f>VLOOKUP(VLOOKUP(J25,Data!$A2:$B8,2,FALSE)+VLOOKUP(J25,Data!$C2:$D8,2,FALSE),Data!$B2:$C8,2,FALSE)</f>
        <v>M</v>
      </c>
      <c r="L25" s="14" t="str">
        <f>VLOOKUP(VLOOKUP(K25,Data!$A2:$B8,2,FALSE)+VLOOKUP(K25,Data!$C2:$D8,2,FALSE),Data!$B2:$C8,2,FALSE)</f>
        <v>Tu</v>
      </c>
      <c r="M25" s="14" t="str">
        <f>VLOOKUP(VLOOKUP(L25,Data!$A2:$B8,2,FALSE)+VLOOKUP(L25,Data!$C2:$D8,2,FALSE),Data!$B2:$C8,2,FALSE)</f>
        <v>W</v>
      </c>
      <c r="N25" s="14" t="str">
        <f>VLOOKUP(VLOOKUP(M25,Data!$A2:$B8,2,FALSE)+VLOOKUP(M25,Data!$C2:$D8,2,FALSE),Data!$B2:$C8,2,FALSE)</f>
        <v>T</v>
      </c>
      <c r="O25" s="14" t="str">
        <f>VLOOKUP(VLOOKUP(N25,Data!$A2:$B8,2,FALSE)+VLOOKUP(N25,Data!$C2:$D8,2,FALSE),Data!$B2:$C8,2,FALSE)</f>
        <v>F</v>
      </c>
      <c r="P25" s="14" t="str">
        <f>VLOOKUP(VLOOKUP(O25,Data!$A2:$B8,2,FALSE)+VLOOKUP(O25,Data!$C2:$D8,2,FALSE),Data!$B2:$C8,2,FALSE)</f>
        <v>Sa</v>
      </c>
      <c r="Q25" s="14" t="str">
        <f>VLOOKUP(VLOOKUP(P25,Data!$A2:$B8,2,FALSE)+VLOOKUP(P25,Data!$C2:$D8,2,FALSE),Data!$B2:$C8,2,FALSE)</f>
        <v>S</v>
      </c>
      <c r="R25" s="14" t="str">
        <f>VLOOKUP(VLOOKUP(Q25,Data!$A2:$B8,2,FALSE)+VLOOKUP(Q25,Data!$C2:$D8,2,FALSE),Data!$B2:$C8,2,FALSE)</f>
        <v>M</v>
      </c>
      <c r="S25" s="14" t="str">
        <f>VLOOKUP(VLOOKUP(R25,Data!$A2:$B8,2,FALSE)+VLOOKUP(R25,Data!$C2:$D8,2,FALSE),Data!$B2:$C8,2,FALSE)</f>
        <v>Tu</v>
      </c>
      <c r="T25" s="14" t="str">
        <f>VLOOKUP(VLOOKUP(S25,Data!$A2:$B8,2,FALSE)+VLOOKUP(S25,Data!$C2:$D8,2,FALSE),Data!$B2:$C8,2,FALSE)</f>
        <v>W</v>
      </c>
      <c r="U25" s="14" t="str">
        <f>VLOOKUP(VLOOKUP(T25,Data!$A2:$B8,2,FALSE)+VLOOKUP(T25,Data!$C2:$D8,2,FALSE),Data!$B2:$C8,2,FALSE)</f>
        <v>T</v>
      </c>
      <c r="V25" s="14" t="str">
        <f>VLOOKUP(VLOOKUP(U25,Data!$A2:$B8,2,FALSE)+VLOOKUP(U25,Data!$C2:$D8,2,FALSE),Data!$B2:$C8,2,FALSE)</f>
        <v>F</v>
      </c>
      <c r="W25" s="14" t="str">
        <f>VLOOKUP(VLOOKUP(V25,Data!$A2:$B8,2,FALSE)+VLOOKUP(V25,Data!$C2:$D8,2,FALSE),Data!$B2:$C8,2,FALSE)</f>
        <v>Sa</v>
      </c>
      <c r="X25" s="14" t="str">
        <f>VLOOKUP(VLOOKUP(W25,Data!$A2:$B8,2,FALSE)+VLOOKUP(W25,Data!$C2:$D8,2,FALSE),Data!$B2:$C8,2,FALSE)</f>
        <v>S</v>
      </c>
      <c r="Y25" s="14" t="str">
        <f>VLOOKUP(VLOOKUP(X25,Data!$A2:$B8,2,FALSE)+VLOOKUP(X25,Data!$C2:$D8,2,FALSE),Data!$B2:$C8,2,FALSE)</f>
        <v>M</v>
      </c>
      <c r="Z25" s="14" t="str">
        <f>VLOOKUP(VLOOKUP(Y25,Data!$A2:$B8,2,FALSE)+VLOOKUP(Y25,Data!$C2:$D8,2,FALSE),Data!$B2:$C8,2,FALSE)</f>
        <v>Tu</v>
      </c>
      <c r="AA25" s="14" t="str">
        <f>VLOOKUP(VLOOKUP(Z25,Data!$A2:$B8,2,FALSE)+VLOOKUP(Z25,Data!$C2:$D8,2,FALSE),Data!$B2:$C8,2,FALSE)</f>
        <v>W</v>
      </c>
      <c r="AB25" s="14" t="str">
        <f>VLOOKUP(VLOOKUP(AA25,Data!$A2:$B8,2,FALSE)+VLOOKUP(AA25,Data!$C2:$D8,2,FALSE),Data!$B2:$C8,2,FALSE)</f>
        <v>T</v>
      </c>
      <c r="AC25" s="14" t="str">
        <f>VLOOKUP(VLOOKUP(AB25,Data!$A2:$B8,2,FALSE)+VLOOKUP(AB25,Data!$C2:$D8,2,FALSE),Data!$B2:$C8,2,FALSE)</f>
        <v>F</v>
      </c>
      <c r="AD25" s="14" t="str">
        <f>VLOOKUP(VLOOKUP(AC25,Data!$A2:$B8,2,FALSE)+VLOOKUP(AC25,Data!$C2:$D8,2,FALSE),Data!$B2:$C8,2,FALSE)</f>
        <v>Sa</v>
      </c>
      <c r="AE25" s="14" t="str">
        <f>VLOOKUP(VLOOKUP(AD25,Data!$A2:$B8,2,FALSE)+VLOOKUP(AD25,Data!$C2:$D8,2,FALSE),Data!$B2:$C8,2,FALSE)</f>
        <v>S</v>
      </c>
      <c r="AF25" s="16" t="str">
        <f>VLOOKUP(VLOOKUP(AE25,Data!$A2:$B8,2,FALSE)+VLOOKUP(AE25,Data!$C2:$D8,2,FALSE),Data!$B2:$C8,2,FALSE)</f>
        <v>M</v>
      </c>
      <c r="AG25" s="163">
        <f>IF($G$4="Temporary Appointment",1.5,2.5)</f>
        <v>2.5</v>
      </c>
      <c r="AH25" s="159">
        <f>SUM(COUNTIF(B26:AF26,"A"),COUNTIF(B26:AF26,"HL"),COUNTIF(B26:AF26,"FV"))+(0.5*SUM(COUNTIF(B26:AF26,"½A"),COUNTIF(B26:AF26,"½AS"),COUNTIF(B26:AF26,"S½A"),COUNTIF(B26:AF26,"½CA")))</f>
        <v>0</v>
      </c>
      <c r="AI25" s="172">
        <f>AI23+AG25-AH25</f>
        <v>25</v>
      </c>
      <c r="AJ25" s="161">
        <f>SUM(COUNTIF(B26:AF26,"SC"),COUNTIF(B26:AF26,"ME"))</f>
        <v>0</v>
      </c>
      <c r="AK25" s="159">
        <f>SUM(COUNTIF(B26:AF26,"S"),COUNTIF(B26:AF26,"S½P"),COUNTIF(B26:AF26,"FEL"),COUNTIF(B26:AF26,"S½A"))+(0.5*SUM(COUNTIF(B26:AF26,"½AS"),COUNTIF(B26:AF26,"½SW")))</f>
        <v>0</v>
      </c>
      <c r="AL25" s="164">
        <f>SUM(AJ25:AK26)</f>
        <v>0</v>
      </c>
      <c r="AM25" s="157"/>
      <c r="AN25" s="164"/>
    </row>
    <row r="26" spans="1:40" ht="15.75" customHeight="1" x14ac:dyDescent="0.25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63"/>
      <c r="AH26" s="160"/>
      <c r="AI26" s="173"/>
      <c r="AJ26" s="162"/>
      <c r="AK26" s="160"/>
      <c r="AL26" s="165"/>
      <c r="AM26" s="158"/>
      <c r="AN26" s="165"/>
    </row>
    <row r="27" spans="1:40" x14ac:dyDescent="0.25">
      <c r="A27" s="53" t="s">
        <v>15</v>
      </c>
      <c r="B27" s="14" t="str">
        <f>VLOOKUP(VLOOKUP(AF25,Data!$A2:$B8,2,FALSE)+VLOOKUP(AF25,Data!$C2:$D8,2,FALSE),Data!$B2:$C8,2,FALSE)</f>
        <v>Tu</v>
      </c>
      <c r="C27" s="14" t="str">
        <f>VLOOKUP(VLOOKUP(B27,Data!$A2:$B8,2,FALSE)+VLOOKUP(B27,Data!$C2:$D8,2,FALSE),Data!$B2:$C8,2,FALSE)</f>
        <v>W</v>
      </c>
      <c r="D27" s="14" t="str">
        <f>VLOOKUP(VLOOKUP(C27,Data!$A2:$B8,2,FALSE)+VLOOKUP(C27,Data!$C2:$D8,2,FALSE),Data!$B2:$C8,2,FALSE)</f>
        <v>T</v>
      </c>
      <c r="E27" s="14" t="str">
        <f>VLOOKUP(VLOOKUP(D27,Data!$A2:$B8,2,FALSE)+VLOOKUP(D27,Data!$C2:$D8,2,FALSE),Data!$B2:$C8,2,FALSE)</f>
        <v>F</v>
      </c>
      <c r="F27" s="14" t="str">
        <f>VLOOKUP(VLOOKUP(E27,Data!$A2:$B8,2,FALSE)+VLOOKUP(E27,Data!$C2:$D8,2,FALSE),Data!$B2:$C8,2,FALSE)</f>
        <v>Sa</v>
      </c>
      <c r="G27" s="14" t="str">
        <f>VLOOKUP(VLOOKUP(F27,Data!$A2:$B8,2,FALSE)+VLOOKUP(F27,Data!$C2:$D8,2,FALSE),Data!$B2:$C8,2,FALSE)</f>
        <v>S</v>
      </c>
      <c r="H27" s="14" t="str">
        <f>VLOOKUP(VLOOKUP(G27,Data!$A2:$B8,2,FALSE)+VLOOKUP(G27,Data!$C2:$D8,2,FALSE),Data!$B2:$C8,2,FALSE)</f>
        <v>M</v>
      </c>
      <c r="I27" s="14" t="str">
        <f>VLOOKUP(VLOOKUP(H27,Data!$A2:$B8,2,FALSE)+VLOOKUP(H27,Data!$C2:$D8,2,FALSE),Data!$B2:$C8,2,FALSE)</f>
        <v>Tu</v>
      </c>
      <c r="J27" s="14" t="str">
        <f>VLOOKUP(VLOOKUP(I27,Data!$A2:$B8,2,FALSE)+VLOOKUP(I27,Data!$C2:$D8,2,FALSE),Data!$B2:$C8,2,FALSE)</f>
        <v>W</v>
      </c>
      <c r="K27" s="14" t="str">
        <f>VLOOKUP(VLOOKUP(J27,Data!$A2:$B8,2,FALSE)+VLOOKUP(J27,Data!$C2:$D8,2,FALSE),Data!$B2:$C8,2,FALSE)</f>
        <v>T</v>
      </c>
      <c r="L27" s="14" t="str">
        <f>VLOOKUP(VLOOKUP(K27,Data!$A2:$B8,2,FALSE)+VLOOKUP(K27,Data!$C2:$D8,2,FALSE),Data!$B2:$C8,2,FALSE)</f>
        <v>F</v>
      </c>
      <c r="M27" s="14" t="str">
        <f>VLOOKUP(VLOOKUP(L27,Data!$A2:$B8,2,FALSE)+VLOOKUP(L27,Data!$C2:$D8,2,FALSE),Data!$B2:$C8,2,FALSE)</f>
        <v>Sa</v>
      </c>
      <c r="N27" s="14" t="str">
        <f>VLOOKUP(VLOOKUP(M27,Data!$A2:$B8,2,FALSE)+VLOOKUP(M27,Data!$C2:$D8,2,FALSE),Data!$B2:$C8,2,FALSE)</f>
        <v>S</v>
      </c>
      <c r="O27" s="14" t="str">
        <f>VLOOKUP(VLOOKUP(N27,Data!$A2:$B8,2,FALSE)+VLOOKUP(N27,Data!$C2:$D8,2,FALSE),Data!$B2:$C8,2,FALSE)</f>
        <v>M</v>
      </c>
      <c r="P27" s="14" t="str">
        <f>VLOOKUP(VLOOKUP(O27,Data!$A2:$B8,2,FALSE)+VLOOKUP(O27,Data!$C2:$D8,2,FALSE),Data!$B2:$C8,2,FALSE)</f>
        <v>Tu</v>
      </c>
      <c r="Q27" s="14" t="str">
        <f>VLOOKUP(VLOOKUP(P27,Data!$A2:$B8,2,FALSE)+VLOOKUP(P27,Data!$C2:$D8,2,FALSE),Data!$B2:$C8,2,FALSE)</f>
        <v>W</v>
      </c>
      <c r="R27" s="14" t="str">
        <f>VLOOKUP(VLOOKUP(Q27,Data!$A2:$B8,2,FALSE)+VLOOKUP(Q27,Data!$C2:$D8,2,FALSE),Data!$B2:$C8,2,FALSE)</f>
        <v>T</v>
      </c>
      <c r="S27" s="14" t="str">
        <f>VLOOKUP(VLOOKUP(R27,Data!$A2:$B8,2,FALSE)+VLOOKUP(R27,Data!$C2:$D8,2,FALSE),Data!$B2:$C8,2,FALSE)</f>
        <v>F</v>
      </c>
      <c r="T27" s="14" t="str">
        <f>VLOOKUP(VLOOKUP(S27,Data!$A2:$B8,2,FALSE)+VLOOKUP(S27,Data!$C2:$D8,2,FALSE),Data!$B2:$C8,2,FALSE)</f>
        <v>Sa</v>
      </c>
      <c r="U27" s="14" t="str">
        <f>VLOOKUP(VLOOKUP(T27,Data!$A2:$B8,2,FALSE)+VLOOKUP(T27,Data!$C2:$D8,2,FALSE),Data!$B2:$C8,2,FALSE)</f>
        <v>S</v>
      </c>
      <c r="V27" s="14" t="str">
        <f>VLOOKUP(VLOOKUP(U27,Data!$A2:$B8,2,FALSE)+VLOOKUP(U27,Data!$C2:$D8,2,FALSE),Data!$B2:$C8,2,FALSE)</f>
        <v>M</v>
      </c>
      <c r="W27" s="14" t="str">
        <f>VLOOKUP(VLOOKUP(V27,Data!$A2:$B8,2,FALSE)+VLOOKUP(V27,Data!$C2:$D8,2,FALSE),Data!$B2:$C8,2,FALSE)</f>
        <v>Tu</v>
      </c>
      <c r="X27" s="14" t="str">
        <f>VLOOKUP(VLOOKUP(W27,Data!$A2:$B8,2,FALSE)+VLOOKUP(W27,Data!$C2:$D8,2,FALSE),Data!$B2:$C8,2,FALSE)</f>
        <v>W</v>
      </c>
      <c r="Y27" s="14" t="str">
        <f>VLOOKUP(VLOOKUP(X27,Data!$A2:$B8,2,FALSE)+VLOOKUP(X27,Data!$C2:$D8,2,FALSE),Data!$B2:$C8,2,FALSE)</f>
        <v>T</v>
      </c>
      <c r="Z27" s="14" t="str">
        <f>VLOOKUP(VLOOKUP(Y27,Data!$A2:$B8,2,FALSE)+VLOOKUP(Y27,Data!$C2:$D8,2,FALSE),Data!$B2:$C8,2,FALSE)</f>
        <v>F</v>
      </c>
      <c r="AA27" s="14" t="str">
        <f>VLOOKUP(VLOOKUP(Z27,Data!$A2:$B8,2,FALSE)+VLOOKUP(Z27,Data!$C2:$D8,2,FALSE),Data!$B2:$C8,2,FALSE)</f>
        <v>Sa</v>
      </c>
      <c r="AB27" s="14" t="str">
        <f>VLOOKUP(VLOOKUP(AA27,Data!$A2:$B8,2,FALSE)+VLOOKUP(AA27,Data!$C2:$D8,2,FALSE),Data!$B2:$C8,2,FALSE)</f>
        <v>S</v>
      </c>
      <c r="AC27" s="14" t="str">
        <f>VLOOKUP(VLOOKUP(AB27,Data!$A2:$B8,2,FALSE)+VLOOKUP(AB27,Data!$C2:$D8,2,FALSE),Data!$B2:$C8,2,FALSE)</f>
        <v>M</v>
      </c>
      <c r="AD27" s="14" t="str">
        <f>VLOOKUP(VLOOKUP(AC27,Data!$A2:$B8,2,FALSE)+VLOOKUP(AC27,Data!$C2:$D8,2,FALSE),Data!$B2:$C8,2,FALSE)</f>
        <v>Tu</v>
      </c>
      <c r="AE27" s="14" t="str">
        <f>VLOOKUP(VLOOKUP(AD27,Data!$A2:$B8,2,FALSE)+VLOOKUP(AD27,Data!$C2:$D8,2,FALSE),Data!$B2:$C8,2,FALSE)</f>
        <v>W</v>
      </c>
      <c r="AF27" s="63"/>
      <c r="AG27" s="163">
        <f>IF($G$4="Temporary Appointment",1.5,2.5)</f>
        <v>2.5</v>
      </c>
      <c r="AH27" s="159">
        <f>SUM(COUNTIF(B28:AF28,"A"),COUNTIF(B28:AF28,"HL"),COUNTIF(B28:AF28,"FV"))+(0.5*SUM(COUNTIF(B28:AF28,"½A"),COUNTIF(B28:AF28,"½AS"),COUNTIF(B28:AF28,"S½A"),COUNTIF(B28:AF28,"½CA")))</f>
        <v>0</v>
      </c>
      <c r="AI27" s="172">
        <f>AI25+AG27-AH27</f>
        <v>27.5</v>
      </c>
      <c r="AJ27" s="161">
        <f>SUM(COUNTIF(B28:AF28,"SC"),COUNTIF(B28:AF28,"ME"))</f>
        <v>0</v>
      </c>
      <c r="AK27" s="159">
        <f>SUM(COUNTIF(B28:AF28,"S"),COUNTIF(B28:AF28,"S½P"),COUNTIF(B28:AF28,"FEL"),COUNTIF(B28:AF28,"S½A"))+(0.5*SUM(COUNTIF(B28:AF28,"½AS"),COUNTIF(B28:AF28,"½SW")))</f>
        <v>0</v>
      </c>
      <c r="AL27" s="164">
        <f>SUM(AJ27:AK28)</f>
        <v>0</v>
      </c>
      <c r="AM27" s="157"/>
      <c r="AN27" s="164"/>
    </row>
    <row r="28" spans="1:40" ht="15.75" customHeight="1" x14ac:dyDescent="0.25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63"/>
      <c r="AH28" s="160"/>
      <c r="AI28" s="173"/>
      <c r="AJ28" s="162"/>
      <c r="AK28" s="160"/>
      <c r="AL28" s="165"/>
      <c r="AM28" s="158"/>
      <c r="AN28" s="165"/>
    </row>
    <row r="29" spans="1:40" x14ac:dyDescent="0.25">
      <c r="A29" s="53" t="s">
        <v>16</v>
      </c>
      <c r="B29" s="14" t="str">
        <f>VLOOKUP(VLOOKUP(AE27,Data!$A2:$B8,2,FALSE)+VLOOKUP(AE27,Data!$C2:$D8,2,FALSE),Data!$B2:$C8,2,FALSE)</f>
        <v>T</v>
      </c>
      <c r="C29" s="14" t="str">
        <f>VLOOKUP(VLOOKUP(B29,Data!$A2:$B8,2,FALSE)+VLOOKUP(B29,Data!$C2:$D8,2,FALSE),Data!$B2:$C8,2,FALSE)</f>
        <v>F</v>
      </c>
      <c r="D29" s="14" t="str">
        <f>VLOOKUP(VLOOKUP(C29,Data!$A2:$B8,2,FALSE)+VLOOKUP(C29,Data!$C2:$D8,2,FALSE),Data!$B2:$C8,2,FALSE)</f>
        <v>Sa</v>
      </c>
      <c r="E29" s="14" t="str">
        <f>VLOOKUP(VLOOKUP(D29,Data!$A2:$B8,2,FALSE)+VLOOKUP(D29,Data!$C2:$D8,2,FALSE),Data!$B2:$C8,2,FALSE)</f>
        <v>S</v>
      </c>
      <c r="F29" s="14" t="str">
        <f>VLOOKUP(VLOOKUP(E29,Data!$A2:$B8,2,FALSE)+VLOOKUP(E29,Data!$C2:$D8,2,FALSE),Data!$B2:$C8,2,FALSE)</f>
        <v>M</v>
      </c>
      <c r="G29" s="14" t="str">
        <f>VLOOKUP(VLOOKUP(F29,Data!$A2:$B8,2,FALSE)+VLOOKUP(F29,Data!$C2:$D8,2,FALSE),Data!$B2:$C8,2,FALSE)</f>
        <v>Tu</v>
      </c>
      <c r="H29" s="14" t="str">
        <f>VLOOKUP(VLOOKUP(G29,Data!$A2:$B8,2,FALSE)+VLOOKUP(G29,Data!$C2:$D8,2,FALSE),Data!$B2:$C8,2,FALSE)</f>
        <v>W</v>
      </c>
      <c r="I29" s="14" t="str">
        <f>VLOOKUP(VLOOKUP(H29,Data!$A2:$B8,2,FALSE)+VLOOKUP(H29,Data!$C2:$D8,2,FALSE),Data!$B2:$C8,2,FALSE)</f>
        <v>T</v>
      </c>
      <c r="J29" s="14" t="str">
        <f>VLOOKUP(VLOOKUP(I29,Data!$A2:$B8,2,FALSE)+VLOOKUP(I29,Data!$C2:$D8,2,FALSE),Data!$B2:$C8,2,FALSE)</f>
        <v>F</v>
      </c>
      <c r="K29" s="14" t="str">
        <f>VLOOKUP(VLOOKUP(J29,Data!$A2:$B8,2,FALSE)+VLOOKUP(J29,Data!$C2:$D8,2,FALSE),Data!$B2:$C8,2,FALSE)</f>
        <v>Sa</v>
      </c>
      <c r="L29" s="14" t="str">
        <f>VLOOKUP(VLOOKUP(K29,Data!$A2:$B8,2,FALSE)+VLOOKUP(K29,Data!$C2:$D8,2,FALSE),Data!$B2:$C8,2,FALSE)</f>
        <v>S</v>
      </c>
      <c r="M29" s="14" t="str">
        <f>VLOOKUP(VLOOKUP(L29,Data!$A2:$B8,2,FALSE)+VLOOKUP(L29,Data!$C2:$D8,2,FALSE),Data!$B2:$C8,2,FALSE)</f>
        <v>M</v>
      </c>
      <c r="N29" s="14" t="str">
        <f>VLOOKUP(VLOOKUP(M29,Data!$A2:$B8,2,FALSE)+VLOOKUP(M29,Data!$C2:$D8,2,FALSE),Data!$B2:$C8,2,FALSE)</f>
        <v>Tu</v>
      </c>
      <c r="O29" s="14" t="str">
        <f>VLOOKUP(VLOOKUP(N29,Data!$A2:$B8,2,FALSE)+VLOOKUP(N29,Data!$C2:$D8,2,FALSE),Data!$B2:$C8,2,FALSE)</f>
        <v>W</v>
      </c>
      <c r="P29" s="14" t="str">
        <f>VLOOKUP(VLOOKUP(O29,Data!$A2:$B8,2,FALSE)+VLOOKUP(O29,Data!$C2:$D8,2,FALSE),Data!$B2:$C8,2,FALSE)</f>
        <v>T</v>
      </c>
      <c r="Q29" s="14" t="str">
        <f>VLOOKUP(VLOOKUP(P29,Data!$A2:$B8,2,FALSE)+VLOOKUP(P29,Data!$C2:$D8,2,FALSE),Data!$B2:$C8,2,FALSE)</f>
        <v>F</v>
      </c>
      <c r="R29" s="14" t="str">
        <f>VLOOKUP(VLOOKUP(Q29,Data!$A2:$B8,2,FALSE)+VLOOKUP(Q29,Data!$C2:$D8,2,FALSE),Data!$B2:$C8,2,FALSE)</f>
        <v>Sa</v>
      </c>
      <c r="S29" s="14" t="str">
        <f>VLOOKUP(VLOOKUP(R29,Data!$A2:$B8,2,FALSE)+VLOOKUP(R29,Data!$C2:$D8,2,FALSE),Data!$B2:$C8,2,FALSE)</f>
        <v>S</v>
      </c>
      <c r="T29" s="14" t="str">
        <f>VLOOKUP(VLOOKUP(S29,Data!$A2:$B8,2,FALSE)+VLOOKUP(S29,Data!$C2:$D8,2,FALSE),Data!$B2:$C8,2,FALSE)</f>
        <v>M</v>
      </c>
      <c r="U29" s="14" t="str">
        <f>VLOOKUP(VLOOKUP(T29,Data!$A2:$B8,2,FALSE)+VLOOKUP(T29,Data!$C2:$D8,2,FALSE),Data!$B2:$C8,2,FALSE)</f>
        <v>Tu</v>
      </c>
      <c r="V29" s="14" t="str">
        <f>VLOOKUP(VLOOKUP(U29,Data!$A2:$B8,2,FALSE)+VLOOKUP(U29,Data!$C2:$D8,2,FALSE),Data!$B2:$C8,2,FALSE)</f>
        <v>W</v>
      </c>
      <c r="W29" s="14" t="str">
        <f>VLOOKUP(VLOOKUP(V29,Data!$A2:$B8,2,FALSE)+VLOOKUP(V29,Data!$C2:$D8,2,FALSE),Data!$B2:$C8,2,FALSE)</f>
        <v>T</v>
      </c>
      <c r="X29" s="14" t="str">
        <f>VLOOKUP(VLOOKUP(W29,Data!$A2:$B8,2,FALSE)+VLOOKUP(W29,Data!$C2:$D8,2,FALSE),Data!$B2:$C8,2,FALSE)</f>
        <v>F</v>
      </c>
      <c r="Y29" s="14" t="str">
        <f>VLOOKUP(VLOOKUP(X29,Data!$A2:$B8,2,FALSE)+VLOOKUP(X29,Data!$C2:$D8,2,FALSE),Data!$B2:$C8,2,FALSE)</f>
        <v>Sa</v>
      </c>
      <c r="Z29" s="14" t="str">
        <f>VLOOKUP(VLOOKUP(Y29,Data!$A2:$B8,2,FALSE)+VLOOKUP(Y29,Data!$C2:$D8,2,FALSE),Data!$B2:$C8,2,FALSE)</f>
        <v>S</v>
      </c>
      <c r="AA29" s="14" t="str">
        <f>VLOOKUP(VLOOKUP(Z29,Data!$A2:$B8,2,FALSE)+VLOOKUP(Z29,Data!$C2:$D8,2,FALSE),Data!$B2:$C8,2,FALSE)</f>
        <v>M</v>
      </c>
      <c r="AB29" s="14" t="str">
        <f>VLOOKUP(VLOOKUP(AA29,Data!$A2:$B8,2,FALSE)+VLOOKUP(AA29,Data!$C2:$D8,2,FALSE),Data!$B2:$C8,2,FALSE)</f>
        <v>Tu</v>
      </c>
      <c r="AC29" s="14" t="str">
        <f>VLOOKUP(VLOOKUP(AB29,Data!$A2:$B8,2,FALSE)+VLOOKUP(AB29,Data!$C2:$D8,2,FALSE),Data!$B2:$C8,2,FALSE)</f>
        <v>W</v>
      </c>
      <c r="AD29" s="14" t="str">
        <f>VLOOKUP(VLOOKUP(AC29,Data!$A2:$B8,2,FALSE)+VLOOKUP(AC29,Data!$C2:$D8,2,FALSE),Data!$B2:$C8,2,FALSE)</f>
        <v>T</v>
      </c>
      <c r="AE29" s="14" t="str">
        <f>VLOOKUP(VLOOKUP(AD29,Data!$A2:$B8,2,FALSE)+VLOOKUP(AD29,Data!$C2:$D8,2,FALSE),Data!$B2:$C8,2,FALSE)</f>
        <v>F</v>
      </c>
      <c r="AF29" s="14" t="str">
        <f>VLOOKUP(VLOOKUP(AE29,Data!$A2:$B8,2,FALSE)+VLOOKUP(AE29,Data!$C2:$D8,2,FALSE),Data!$B2:$C8,2,FALSE)</f>
        <v>Sa</v>
      </c>
      <c r="AG29" s="202">
        <f>IF($G$4="Temporary Appointment",1.5,2.5)</f>
        <v>2.5</v>
      </c>
      <c r="AH29" s="159">
        <f>SUM(COUNTIF(B30:AF30,"A"),COUNTIF(B30:AF30,"HL"),COUNTIF(B30:AF30,"FV"))+(0.5*SUM(COUNTIF(B30:AF30,"½A"),COUNTIF(B30:AF30,"½AS"),COUNTIF(B30:AF30,"S½A"),COUNTIF(B30:AF30,"½CA")))</f>
        <v>0</v>
      </c>
      <c r="AI29" s="172">
        <f>AI27+AG29-AH29</f>
        <v>30</v>
      </c>
      <c r="AJ29" s="161">
        <f>SUM(COUNTIF(B30:AF30,"SC"),COUNTIF(B30:AF30,"ME"))</f>
        <v>0</v>
      </c>
      <c r="AK29" s="159">
        <f>SUM(COUNTIF(B30:AF30,"S"),COUNTIF(B30:AF30,"S½P"),COUNTIF(B30:AF30,"FEL"),COUNTIF(B30:AF30,"S½A"))+(0.5*SUM(COUNTIF(B30:AF30,"½AS"),COUNTIF(B30:AF30,"½SW")))</f>
        <v>0</v>
      </c>
      <c r="AL29" s="164">
        <f>SUM(AJ29:AK30)</f>
        <v>0</v>
      </c>
      <c r="AM29" s="157"/>
      <c r="AN29" s="164"/>
    </row>
    <row r="30" spans="1:40" ht="15.75" customHeight="1" thickBot="1" x14ac:dyDescent="0.3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03"/>
      <c r="AH30" s="160"/>
      <c r="AI30" s="173"/>
      <c r="AJ30" s="162"/>
      <c r="AK30" s="160"/>
      <c r="AL30" s="165"/>
      <c r="AM30" s="158"/>
      <c r="AN30" s="165"/>
    </row>
    <row r="31" spans="1:40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04" t="str">
        <f>"SICK LEAVE TOTAL "&amp;U1</f>
        <v>SICK LEAVE TOTAL 2022</v>
      </c>
      <c r="AH31" s="205"/>
      <c r="AI31" s="206"/>
      <c r="AJ31" s="174">
        <f>SUM(AJ7:AJ30)</f>
        <v>0</v>
      </c>
      <c r="AK31" s="176">
        <f>SUM(AK7:AK30)</f>
        <v>0</v>
      </c>
      <c r="AL31" s="166">
        <f>SUM(AL7:AL30)</f>
        <v>0</v>
      </c>
      <c r="AM31" s="168" t="s">
        <v>91</v>
      </c>
      <c r="AN31" s="169"/>
    </row>
    <row r="32" spans="1:40" ht="21" customHeight="1" thickBot="1" x14ac:dyDescent="0.3">
      <c r="A32" s="243" t="s">
        <v>45</v>
      </c>
      <c r="B32" s="245"/>
      <c r="C32" s="245"/>
      <c r="D32" s="245"/>
      <c r="E32" s="24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7"/>
      <c r="U32" s="148" t="s">
        <v>46</v>
      </c>
      <c r="V32" s="149"/>
      <c r="W32" s="149"/>
      <c r="X32" s="149"/>
      <c r="Y32" s="149"/>
      <c r="Z32" s="149"/>
      <c r="AA32" s="218"/>
      <c r="AB32" s="218"/>
      <c r="AC32" s="218"/>
      <c r="AD32" s="218"/>
      <c r="AE32" s="218"/>
      <c r="AF32" s="219"/>
      <c r="AG32" s="207"/>
      <c r="AH32" s="208"/>
      <c r="AI32" s="209"/>
      <c r="AJ32" s="175"/>
      <c r="AK32" s="177"/>
      <c r="AL32" s="167"/>
      <c r="AM32" s="170"/>
      <c r="AN32" s="171"/>
    </row>
    <row r="33" spans="1:57" ht="21" customHeight="1" x14ac:dyDescent="0.25">
      <c r="A33" s="246" t="s">
        <v>63</v>
      </c>
      <c r="B33" s="244"/>
      <c r="C33" s="244"/>
      <c r="D33" s="244"/>
      <c r="E33" s="244"/>
      <c r="F33" s="244"/>
      <c r="G33" s="244"/>
      <c r="H33" s="244"/>
      <c r="I33" s="244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7"/>
      <c r="U33" s="148" t="s">
        <v>47</v>
      </c>
      <c r="V33" s="149"/>
      <c r="W33" s="149"/>
      <c r="X33" s="149"/>
      <c r="Y33" s="149"/>
      <c r="Z33" s="149"/>
      <c r="AA33" s="218"/>
      <c r="AB33" s="218"/>
      <c r="AC33" s="218"/>
      <c r="AD33" s="218"/>
      <c r="AE33" s="218"/>
      <c r="AF33" s="219"/>
      <c r="AG33" s="155" t="s">
        <v>59</v>
      </c>
      <c r="AH33" s="156"/>
      <c r="AI33" s="156"/>
      <c r="AJ33" s="39"/>
      <c r="AK33" s="39"/>
      <c r="AL33" s="40"/>
      <c r="AM33" s="136" t="s">
        <v>52</v>
      </c>
      <c r="AN33" s="137"/>
    </row>
    <row r="34" spans="1:57" ht="21" customHeight="1" x14ac:dyDescent="0.25">
      <c r="A34" s="232" t="s">
        <v>64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9"/>
      <c r="M34" s="239"/>
      <c r="N34" s="239"/>
      <c r="O34" s="239"/>
      <c r="P34" s="18"/>
      <c r="Q34" s="18"/>
      <c r="R34" s="64"/>
      <c r="S34" s="141" t="s">
        <v>48</v>
      </c>
      <c r="T34" s="141"/>
      <c r="U34" s="142"/>
      <c r="V34" s="142"/>
      <c r="W34" s="142"/>
      <c r="X34" s="153"/>
      <c r="Y34" s="153"/>
      <c r="Z34" s="153"/>
      <c r="AA34" s="153"/>
      <c r="AB34" s="153"/>
      <c r="AC34" s="153"/>
      <c r="AD34" s="153"/>
      <c r="AE34" s="153"/>
      <c r="AF34" s="154"/>
      <c r="AG34" s="150" t="str">
        <f>"SICK LEAVE TOTAL "&amp;U1-1</f>
        <v>SICK LEAVE TOTAL 2021</v>
      </c>
      <c r="AH34" s="151"/>
      <c r="AI34" s="152"/>
      <c r="AJ34" s="126"/>
      <c r="AK34" s="126"/>
      <c r="AL34" s="126"/>
      <c r="AM34" s="97"/>
      <c r="AN34" s="98"/>
    </row>
    <row r="35" spans="1:57" ht="21" customHeight="1" thickBot="1" x14ac:dyDescent="0.3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8" t="s">
        <v>37</v>
      </c>
      <c r="M35" s="238"/>
      <c r="N35" s="238"/>
      <c r="O35" s="238"/>
      <c r="P35" s="34"/>
      <c r="Q35" s="34"/>
      <c r="R35" s="12"/>
      <c r="S35" s="143" t="s">
        <v>66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05"/>
      <c r="AF35" s="32"/>
      <c r="AG35" s="138" t="str">
        <f>"SICK LEAVE TOTAL "&amp;U1-2</f>
        <v>SICK LEAVE TOTAL 2020</v>
      </c>
      <c r="AH35" s="139"/>
      <c r="AI35" s="140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5">
      <c r="A36" s="243" t="s">
        <v>65</v>
      </c>
      <c r="B36" s="244"/>
      <c r="C36" s="244"/>
      <c r="D36" s="244"/>
      <c r="E36" s="244"/>
      <c r="F36" s="244"/>
      <c r="G36" s="244"/>
      <c r="H36" s="244"/>
      <c r="I36" s="244"/>
      <c r="J36" s="153"/>
      <c r="K36" s="153"/>
      <c r="L36" s="153"/>
      <c r="M36" s="153"/>
      <c r="N36" s="153"/>
      <c r="O36" s="153"/>
      <c r="P36" s="153"/>
      <c r="Q36" s="153"/>
      <c r="R36" s="154"/>
      <c r="S36" s="10"/>
      <c r="T36" s="65" t="s">
        <v>18</v>
      </c>
      <c r="U36" s="215"/>
      <c r="V36" s="215"/>
      <c r="W36" s="215"/>
      <c r="X36" s="215"/>
      <c r="Y36" s="4"/>
      <c r="Z36" s="66" t="s">
        <v>19</v>
      </c>
      <c r="AA36" s="215"/>
      <c r="AB36" s="215"/>
      <c r="AC36" s="215"/>
      <c r="AD36" s="215"/>
      <c r="AE36" s="61"/>
      <c r="AF36" s="33"/>
      <c r="AG36" s="138" t="str">
        <f>"SICK LEAVE TOTAL "&amp;U1-3</f>
        <v>SICK LEAVE TOTAL 2019</v>
      </c>
      <c r="AH36" s="139"/>
      <c r="AI36" s="140"/>
      <c r="AJ36" s="126"/>
      <c r="AK36" s="126"/>
      <c r="AL36" s="126"/>
      <c r="AM36" s="35" t="s">
        <v>90</v>
      </c>
      <c r="AN36" s="44"/>
    </row>
    <row r="37" spans="1:57" ht="21" customHeight="1" thickBot="1" x14ac:dyDescent="0.3">
      <c r="A37" s="249" t="s">
        <v>50</v>
      </c>
      <c r="B37" s="250"/>
      <c r="C37" s="252" t="s">
        <v>51</v>
      </c>
      <c r="D37" s="253"/>
      <c r="E37" s="253"/>
      <c r="F37" s="253"/>
      <c r="G37" s="217"/>
      <c r="H37" s="217"/>
      <c r="I37" s="217"/>
      <c r="J37" s="217"/>
      <c r="K37" s="251" t="s">
        <v>128</v>
      </c>
      <c r="L37" s="142"/>
      <c r="M37" s="142"/>
      <c r="N37" s="217"/>
      <c r="O37" s="217"/>
      <c r="P37" s="217"/>
      <c r="Q37" s="217"/>
      <c r="R37" s="36"/>
      <c r="S37" s="7"/>
      <c r="T37" s="27"/>
      <c r="U37" s="216" t="s">
        <v>20</v>
      </c>
      <c r="V37" s="216"/>
      <c r="W37" s="216"/>
      <c r="X37" s="216"/>
      <c r="Y37" s="11"/>
      <c r="Z37" s="8"/>
      <c r="AA37" s="216" t="s">
        <v>20</v>
      </c>
      <c r="AB37" s="216"/>
      <c r="AC37" s="216"/>
      <c r="AD37" s="216"/>
      <c r="AE37" s="8"/>
      <c r="AF37" s="8"/>
      <c r="AG37" s="145" t="str">
        <f>"SICK LEAVE TOTAL "&amp;U1-4</f>
        <v>SICK LEAVE TOTAL 2018</v>
      </c>
      <c r="AH37" s="146"/>
      <c r="AI37" s="147"/>
      <c r="AJ37" s="126"/>
      <c r="AK37" s="126"/>
      <c r="AL37" s="126"/>
      <c r="AM37" s="134"/>
      <c r="AN37" s="135"/>
    </row>
    <row r="38" spans="1:57" ht="30" customHeight="1" thickBot="1" x14ac:dyDescent="0.3">
      <c r="A38" s="254" t="s">
        <v>21</v>
      </c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7"/>
      <c r="AM38" s="42" t="s">
        <v>49</v>
      </c>
      <c r="AN38" s="43" t="s">
        <v>53</v>
      </c>
    </row>
    <row r="39" spans="1:57" x14ac:dyDescent="0.25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5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210"/>
      <c r="AN40" s="211"/>
      <c r="AO40" s="37"/>
      <c r="AP40" s="37"/>
    </row>
    <row r="41" spans="1:57" ht="15" customHeight="1" x14ac:dyDescent="0.25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210"/>
      <c r="AN41" s="211"/>
    </row>
    <row r="42" spans="1:57" x14ac:dyDescent="0.25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210"/>
      <c r="AN42" s="211"/>
      <c r="AO42" s="37"/>
      <c r="AP42" s="37"/>
    </row>
    <row r="43" spans="1:57" ht="15" customHeight="1" x14ac:dyDescent="0.25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210"/>
      <c r="AN43" s="211"/>
      <c r="AO43" s="37"/>
      <c r="AP43" s="37"/>
    </row>
    <row r="44" spans="1:57" ht="15" customHeight="1" x14ac:dyDescent="0.25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247" t="s">
        <v>120</v>
      </c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210"/>
      <c r="AN44" s="211"/>
    </row>
    <row r="45" spans="1:57" ht="15.75" customHeight="1" x14ac:dyDescent="0.25">
      <c r="A45" s="81" t="s">
        <v>100</v>
      </c>
      <c r="B45" s="247" t="s">
        <v>118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8"/>
      <c r="P45" s="72" t="s">
        <v>106</v>
      </c>
      <c r="Q45" s="247" t="s">
        <v>121</v>
      </c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210"/>
      <c r="AN45" s="211"/>
    </row>
    <row r="46" spans="1:57" ht="15" customHeight="1" x14ac:dyDescent="0.25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210"/>
      <c r="AN46" s="211"/>
    </row>
    <row r="47" spans="1:57" ht="15.75" customHeight="1" thickBot="1" x14ac:dyDescent="0.3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5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213"/>
      <c r="AJ49" s="214"/>
      <c r="AK49" s="214"/>
      <c r="AL49" s="214"/>
    </row>
    <row r="50" spans="1:38" ht="13.5" x14ac:dyDescent="0.25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241"/>
      <c r="AJ50" s="214"/>
      <c r="AK50" s="214"/>
      <c r="AL50" s="214"/>
    </row>
    <row r="51" spans="1:38" x14ac:dyDescent="0.25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241"/>
      <c r="AJ51" s="214"/>
      <c r="AK51" s="214"/>
      <c r="AL51" s="214"/>
    </row>
    <row r="52" spans="1:38" x14ac:dyDescent="0.25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241"/>
      <c r="AJ52" s="214"/>
      <c r="AK52" s="214"/>
      <c r="AL52" s="214"/>
    </row>
    <row r="53" spans="1:38" x14ac:dyDescent="0.25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5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240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5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ht="13.5" x14ac:dyDescent="0.35">
      <c r="A56" s="95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96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5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 xr:uid="{00000000-0002-0000-0100-000000000000}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100-000001000000}">
      <formula1>"[?],M,Tu,W,T,F,Sa,S"</formula1>
    </dataValidation>
    <dataValidation type="list" showInputMessage="1" showErrorMessage="1" sqref="B14:AE14 B8:AF8 B16:AF16 B30:AF30 B24:AE24 B18:AE18 B20:AF20 B22:AF22 B28:AE28 B10:AD10 B12:AF12 B26:AF26" xr:uid="{00000000-0002-0000-0100-000002000000}">
      <formula1>LeaveType</formula1>
    </dataValidation>
    <dataValidation showInputMessage="1" showErrorMessage="1" sqref="M44 M42" xr:uid="{00000000-0002-0000-0100-000003000000}"/>
    <dataValidation allowBlank="1" showInputMessage="1" showErrorMessage="1" promptTitle="Input AL balance" prompt="Input AL balance from previous year" sqref="AI2:AI3" xr:uid="{00000000-0002-0000-0100-000004000000}"/>
    <dataValidation type="list" allowBlank="1" showInputMessage="1" showErrorMessage="1" sqref="U1:W1" xr:uid="{00000000-0002-0000-0100-000005000000}">
      <formula1>"[year],2018,2019,2020,2021,2022,2023,2024,2025"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4"/>
    <pageSetUpPr fitToPage="1"/>
  </sheetPr>
  <dimension ref="A1:AK43"/>
  <sheetViews>
    <sheetView workbookViewId="0">
      <selection activeCell="U1" sqref="U1:W1"/>
    </sheetView>
  </sheetViews>
  <sheetFormatPr defaultRowHeight="12.5" x14ac:dyDescent="0.25"/>
  <cols>
    <col min="1" max="32" width="3.26953125" customWidth="1"/>
    <col min="33" max="33" width="4" style="3" customWidth="1"/>
    <col min="34" max="34" width="3.81640625" style="1" customWidth="1"/>
    <col min="35" max="35" width="3.7265625" customWidth="1"/>
    <col min="36" max="36" width="3.453125" style="1" customWidth="1"/>
    <col min="37" max="37" width="4.1796875" customWidth="1"/>
  </cols>
  <sheetData>
    <row r="1" spans="1:37" ht="24" customHeight="1" thickBot="1" x14ac:dyDescent="0.3">
      <c r="A1" s="45"/>
      <c r="B1" s="50"/>
      <c r="D1" s="50"/>
      <c r="E1" s="50"/>
      <c r="F1" s="50"/>
      <c r="G1" s="50"/>
      <c r="H1" s="50"/>
      <c r="I1" s="50"/>
      <c r="L1" s="272" t="s">
        <v>92</v>
      </c>
      <c r="M1" s="272"/>
      <c r="N1" s="272"/>
      <c r="O1" s="272"/>
      <c r="P1" s="272"/>
      <c r="Q1" s="272"/>
      <c r="R1" s="272"/>
      <c r="S1" s="272"/>
      <c r="T1" s="272"/>
      <c r="U1" s="212">
        <v>2022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273" t="s">
        <v>95</v>
      </c>
      <c r="AH1" s="274"/>
      <c r="AI1" s="275"/>
      <c r="AJ1" s="269" t="s">
        <v>93</v>
      </c>
      <c r="AK1" s="278" t="s">
        <v>158</v>
      </c>
    </row>
    <row r="2" spans="1:37" ht="12.75" customHeight="1" x14ac:dyDescent="0.3">
      <c r="A2" s="51" t="s">
        <v>67</v>
      </c>
      <c r="B2" s="2"/>
      <c r="C2" s="2"/>
      <c r="D2" s="4"/>
      <c r="E2" s="258" t="str">
        <f>'Attendance Record'!E2</f>
        <v xml:space="preserve"> 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4"/>
      <c r="R2" s="2" t="s">
        <v>68</v>
      </c>
      <c r="S2" s="2"/>
      <c r="T2" s="2"/>
      <c r="U2" s="261" t="str">
        <f>'Attendance Record'!U2</f>
        <v xml:space="preserve"> </v>
      </c>
      <c r="V2" s="262"/>
      <c r="W2" s="262"/>
      <c r="X2" s="262"/>
      <c r="Y2" s="262"/>
      <c r="Z2" s="263"/>
      <c r="AA2" s="4"/>
      <c r="AB2" s="4"/>
      <c r="AC2" s="4"/>
      <c r="AD2" s="4"/>
      <c r="AE2" s="4"/>
      <c r="AF2" s="4"/>
      <c r="AG2" s="276" t="str">
        <f>U1-1&amp;" Balance"</f>
        <v>2021 Balance</v>
      </c>
      <c r="AH2" s="277"/>
      <c r="AI2" s="264">
        <v>0</v>
      </c>
      <c r="AJ2" s="270"/>
      <c r="AK2" s="278"/>
    </row>
    <row r="3" spans="1:37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265"/>
      <c r="AJ3" s="270"/>
      <c r="AK3" s="278"/>
    </row>
    <row r="4" spans="1:37" x14ac:dyDescent="0.25">
      <c r="A4" s="51" t="s">
        <v>44</v>
      </c>
      <c r="B4" s="4"/>
      <c r="C4" s="4"/>
      <c r="D4" s="4"/>
      <c r="E4" s="2"/>
      <c r="F4" s="2"/>
      <c r="G4" s="221" t="str">
        <f>'Attendance Record'!G4</f>
        <v>[select type of appointment]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96</v>
      </c>
      <c r="AI4" s="271" t="s">
        <v>72</v>
      </c>
      <c r="AJ4" s="270"/>
      <c r="AK4" s="278"/>
    </row>
    <row r="5" spans="1:37" ht="10.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271"/>
      <c r="AJ5" s="270"/>
      <c r="AK5" s="278"/>
    </row>
    <row r="6" spans="1:37" ht="13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5"/>
      <c r="AH6" s="195"/>
      <c r="AI6" s="271"/>
      <c r="AJ6" s="270"/>
      <c r="AK6" s="279"/>
    </row>
    <row r="7" spans="1:37" ht="13" thickBot="1" x14ac:dyDescent="0.3">
      <c r="A7" s="86" t="s">
        <v>9</v>
      </c>
      <c r="B7" s="89" t="str">
        <f>'Attendance Record'!B7</f>
        <v>Sa</v>
      </c>
      <c r="C7" s="87" t="str">
        <f>VLOOKUP(VLOOKUP(B7,Data!$A2:$B8,2,FALSE)+VLOOKUP(B7,Data!$C2:$D8,2,FALSE),Data!$B2:$C8,2,FALSE)</f>
        <v>S</v>
      </c>
      <c r="D7" s="14" t="str">
        <f>VLOOKUP(VLOOKUP(C7,Data!$A2:$B8,2,FALSE)+VLOOKUP(C7,Data!$C2:$D8,2,FALSE),Data!$B2:$C8,2,FALSE)</f>
        <v>M</v>
      </c>
      <c r="E7" s="14" t="str">
        <f>VLOOKUP(VLOOKUP(D7,Data!$A2:$B8,2,FALSE)+VLOOKUP(D7,Data!$C2:$D8,2,FALSE),Data!$B2:$C8,2,FALSE)</f>
        <v>Tu</v>
      </c>
      <c r="F7" s="14" t="str">
        <f>VLOOKUP(VLOOKUP(E7,Data!$A2:$B8,2,FALSE)+VLOOKUP(E7,Data!$C2:$D8,2,FALSE),Data!$B2:$C8,2,FALSE)</f>
        <v>W</v>
      </c>
      <c r="G7" s="14" t="str">
        <f>VLOOKUP(VLOOKUP(F7,Data!$A2:$B8,2,FALSE)+VLOOKUP(F7,Data!$C2:$D8,2,FALSE),Data!$B2:$C8,2,FALSE)</f>
        <v>T</v>
      </c>
      <c r="H7" s="14" t="str">
        <f>VLOOKUP(VLOOKUP(G7,Data!$A2:$B8,2,FALSE)+VLOOKUP(G7,Data!$C2:$D8,2,FALSE),Data!$B2:$C8,2,FALSE)</f>
        <v>F</v>
      </c>
      <c r="I7" s="14" t="str">
        <f>VLOOKUP(VLOOKUP(H7,Data!$A2:$B8,2,FALSE)+VLOOKUP(H7,Data!$C2:$D8,2,FALSE),Data!$B2:$C8,2,FALSE)</f>
        <v>Sa</v>
      </c>
      <c r="J7" s="14" t="str">
        <f>VLOOKUP(VLOOKUP(I7,Data!$A2:$B8,2,FALSE)+VLOOKUP(I7,Data!$C2:$D8,2,FALSE),Data!$B2:$C8,2,FALSE)</f>
        <v>S</v>
      </c>
      <c r="K7" s="14" t="str">
        <f>VLOOKUP(VLOOKUP(J7,Data!$A2:$B8,2,FALSE)+VLOOKUP(J7,Data!$C2:$D8,2,FALSE),Data!$B2:$C8,2,FALSE)</f>
        <v>M</v>
      </c>
      <c r="L7" s="14" t="str">
        <f>VLOOKUP(VLOOKUP(K7,Data!$A2:$B8,2,FALSE)+VLOOKUP(K7,Data!$C2:$D8,2,FALSE),Data!$B2:$C8,2,FALSE)</f>
        <v>Tu</v>
      </c>
      <c r="M7" s="14" t="str">
        <f>VLOOKUP(VLOOKUP(L7,Data!$A2:$B8,2,FALSE)+VLOOKUP(L7,Data!$C2:$D8,2,FALSE),Data!$B2:$C8,2,FALSE)</f>
        <v>W</v>
      </c>
      <c r="N7" s="14" t="str">
        <f>VLOOKUP(VLOOKUP(M7,Data!$A2:$B8,2,FALSE)+VLOOKUP(M7,Data!$C2:$D8,2,FALSE),Data!$B2:$C8,2,FALSE)</f>
        <v>T</v>
      </c>
      <c r="O7" s="14" t="str">
        <f>VLOOKUP(VLOOKUP(N7,Data!$A2:$B8,2,FALSE)+VLOOKUP(N7,Data!$C2:$D8,2,FALSE),Data!$B2:$C8,2,FALSE)</f>
        <v>F</v>
      </c>
      <c r="P7" s="14" t="str">
        <f>VLOOKUP(VLOOKUP(O7,Data!$A2:$B8,2,FALSE)+VLOOKUP(O7,Data!$C2:$D8,2,FALSE),Data!$B2:$C8,2,FALSE)</f>
        <v>Sa</v>
      </c>
      <c r="Q7" s="14" t="str">
        <f>VLOOKUP(VLOOKUP(P7,Data!$A2:$B8,2,FALSE)+VLOOKUP(P7,Data!$C2:$D8,2,FALSE),Data!$B2:$C8,2,FALSE)</f>
        <v>S</v>
      </c>
      <c r="R7" s="14" t="str">
        <f>VLOOKUP(VLOOKUP(Q7,Data!$A2:$B8,2,FALSE)+VLOOKUP(Q7,Data!$C2:$D8,2,FALSE),Data!$B2:$C8,2,FALSE)</f>
        <v>M</v>
      </c>
      <c r="S7" s="14" t="str">
        <f>VLOOKUP(VLOOKUP(R7,Data!$A2:$B8,2,FALSE)+VLOOKUP(R7,Data!$C2:$D8,2,FALSE),Data!$B2:$C8,2,FALSE)</f>
        <v>Tu</v>
      </c>
      <c r="T7" s="14" t="str">
        <f>VLOOKUP(VLOOKUP(S7,Data!$A2:$B8,2,FALSE)+VLOOKUP(S7,Data!$C2:$D8,2,FALSE),Data!$B2:$C8,2,FALSE)</f>
        <v>W</v>
      </c>
      <c r="U7" s="14" t="str">
        <f>VLOOKUP(VLOOKUP(T7,Data!$A2:$B8,2,FALSE)+VLOOKUP(T7,Data!$C2:$D8,2,FALSE),Data!$B2:$C8,2,FALSE)</f>
        <v>T</v>
      </c>
      <c r="V7" s="14" t="str">
        <f>VLOOKUP(VLOOKUP(U7,Data!$A2:$B8,2,FALSE)+VLOOKUP(U7,Data!$C2:$D8,2,FALSE),Data!$B2:$C8,2,FALSE)</f>
        <v>F</v>
      </c>
      <c r="W7" s="14" t="str">
        <f>VLOOKUP(VLOOKUP(V7,Data!$A2:$B8,2,FALSE)+VLOOKUP(V7,Data!$C2:$D8,2,FALSE),Data!$B2:$C8,2,FALSE)</f>
        <v>Sa</v>
      </c>
      <c r="X7" s="14" t="str">
        <f>VLOOKUP(VLOOKUP(W7,Data!$A2:$B8,2,FALSE)+VLOOKUP(W7,Data!$C2:$D8,2,FALSE),Data!$B2:$C8,2,FALSE)</f>
        <v>S</v>
      </c>
      <c r="Y7" s="14" t="str">
        <f>VLOOKUP(VLOOKUP(X7,Data!$A2:$B8,2,FALSE)+VLOOKUP(X7,Data!$C2:$D8,2,FALSE),Data!$B2:$C8,2,FALSE)</f>
        <v>M</v>
      </c>
      <c r="Z7" s="14" t="str">
        <f>VLOOKUP(VLOOKUP(Y7,Data!$A2:$B8,2,FALSE)+VLOOKUP(Y7,Data!$C2:$D8,2,FALSE),Data!$B2:$C8,2,FALSE)</f>
        <v>Tu</v>
      </c>
      <c r="AA7" s="14" t="str">
        <f>VLOOKUP(VLOOKUP(Z7,Data!$A2:$B8,2,FALSE)+VLOOKUP(Z7,Data!$C2:$D8,2,FALSE),Data!$B2:$C8,2,FALSE)</f>
        <v>W</v>
      </c>
      <c r="AB7" s="14" t="str">
        <f>VLOOKUP(VLOOKUP(AA7,Data!$A2:$B8,2,FALSE)+VLOOKUP(AA7,Data!$C2:$D8,2,FALSE),Data!$B2:$C8,2,FALSE)</f>
        <v>T</v>
      </c>
      <c r="AC7" s="14" t="str">
        <f>VLOOKUP(VLOOKUP(AB7,Data!$A2:$B8,2,FALSE)+VLOOKUP(AB7,Data!$C2:$D8,2,FALSE),Data!$B2:$C8,2,FALSE)</f>
        <v>F</v>
      </c>
      <c r="AD7" s="14" t="str">
        <f>VLOOKUP(VLOOKUP(AC7,Data!$A2:$B8,2,FALSE)+VLOOKUP(AC7,Data!$C2:$D8,2,FALSE),Data!$B2:$C8,2,FALSE)</f>
        <v>Sa</v>
      </c>
      <c r="AE7" s="14" t="str">
        <f>VLOOKUP(VLOOKUP(AD7,Data!$A2:$B8,2,FALSE)+VLOOKUP(AD7,Data!$C2:$D8,2,FALSE),Data!$B2:$C8,2,FALSE)</f>
        <v>S</v>
      </c>
      <c r="AF7" s="16" t="str">
        <f>VLOOKUP(VLOOKUP(AE7,Data!$A2:$B8,2,FALSE)+VLOOKUP(AE7,Data!$C2:$D8,2,FALSE),Data!$B2:$C8,2,FALSE)</f>
        <v>M</v>
      </c>
      <c r="AG7" s="113"/>
      <c r="AH7" s="114"/>
      <c r="AI7" s="114"/>
      <c r="AJ7" s="130"/>
      <c r="AK7" s="115"/>
    </row>
    <row r="8" spans="1:37" ht="15.75" customHeight="1" x14ac:dyDescent="0.25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129" t="s">
        <v>157</v>
      </c>
      <c r="AK8" s="117" t="s">
        <v>157</v>
      </c>
    </row>
    <row r="9" spans="1:37" x14ac:dyDescent="0.25">
      <c r="A9" s="53" t="s">
        <v>10</v>
      </c>
      <c r="B9" s="14" t="str">
        <f>VLOOKUP(VLOOKUP(AF7,Data!$A2:$B8,2,FALSE)+VLOOKUP(AF7,Data!$C2:$D8,2,FALSE),Data!$B2:$C8,2,FALSE)</f>
        <v>Tu</v>
      </c>
      <c r="C9" s="14" t="str">
        <f>VLOOKUP(VLOOKUP(B9,Data!$A2:$B8,2,FALSE)+VLOOKUP(B9,Data!$C2:$D8,2,FALSE),Data!$B2:$C8,2,FALSE)</f>
        <v>W</v>
      </c>
      <c r="D9" s="14" t="str">
        <f>VLOOKUP(VLOOKUP(C9,Data!$A2:$B8,2,FALSE)+VLOOKUP(C9,Data!$C2:$D8,2,FALSE),Data!$B2:$C8,2,FALSE)</f>
        <v>T</v>
      </c>
      <c r="E9" s="14" t="str">
        <f>VLOOKUP(VLOOKUP(D9,Data!$A2:$B8,2,FALSE)+VLOOKUP(D9,Data!$C2:$D8,2,FALSE),Data!$B2:$C8,2,FALSE)</f>
        <v>F</v>
      </c>
      <c r="F9" s="14" t="str">
        <f>VLOOKUP(VLOOKUP(E9,Data!$A2:$B8,2,FALSE)+VLOOKUP(E9,Data!$C2:$D8,2,FALSE),Data!$B2:$C8,2,FALSE)</f>
        <v>Sa</v>
      </c>
      <c r="G9" s="14" t="str">
        <f>VLOOKUP(VLOOKUP(F9,Data!$A2:$B8,2,FALSE)+VLOOKUP(F9,Data!$C2:$D8,2,FALSE),Data!$B2:$C8,2,FALSE)</f>
        <v>S</v>
      </c>
      <c r="H9" s="14" t="str">
        <f>VLOOKUP(VLOOKUP(G9,Data!$A2:$B8,2,FALSE)+VLOOKUP(G9,Data!$C2:$D8,2,FALSE),Data!$B2:$C8,2,FALSE)</f>
        <v>M</v>
      </c>
      <c r="I9" s="14" t="str">
        <f>VLOOKUP(VLOOKUP(H9,Data!$A2:$B8,2,FALSE)+VLOOKUP(H9,Data!$C2:$D8,2,FALSE),Data!$B2:$C8,2,FALSE)</f>
        <v>Tu</v>
      </c>
      <c r="J9" s="14" t="str">
        <f>VLOOKUP(VLOOKUP(I9,Data!$A2:$B8,2,FALSE)+VLOOKUP(I9,Data!$C2:$D8,2,FALSE),Data!$B2:$C8,2,FALSE)</f>
        <v>W</v>
      </c>
      <c r="K9" s="14" t="str">
        <f>VLOOKUP(VLOOKUP(J9,Data!$A2:$B8,2,FALSE)+VLOOKUP(J9,Data!$C2:$D8,2,FALSE),Data!$B2:$C8,2,FALSE)</f>
        <v>T</v>
      </c>
      <c r="L9" s="14" t="str">
        <f>VLOOKUP(VLOOKUP(K9,Data!$A2:$B8,2,FALSE)+VLOOKUP(K9,Data!$C2:$D8,2,FALSE),Data!$B2:$C8,2,FALSE)</f>
        <v>F</v>
      </c>
      <c r="M9" s="14" t="str">
        <f>VLOOKUP(VLOOKUP(L9,Data!$A2:$B8,2,FALSE)+VLOOKUP(L9,Data!$C2:$D8,2,FALSE),Data!$B2:$C8,2,FALSE)</f>
        <v>Sa</v>
      </c>
      <c r="N9" s="14" t="str">
        <f>VLOOKUP(VLOOKUP(M9,Data!$A2:$B8,2,FALSE)+VLOOKUP(M9,Data!$C2:$D8,2,FALSE),Data!$B2:$C8,2,FALSE)</f>
        <v>S</v>
      </c>
      <c r="O9" s="14" t="str">
        <f>VLOOKUP(VLOOKUP(N9,Data!$A2:$B8,2,FALSE)+VLOOKUP(N9,Data!$C2:$D8,2,FALSE),Data!$B2:$C8,2,FALSE)</f>
        <v>M</v>
      </c>
      <c r="P9" s="14" t="str">
        <f>VLOOKUP(VLOOKUP(O9,Data!$A2:$B8,2,FALSE)+VLOOKUP(O9,Data!$C2:$D8,2,FALSE),Data!$B2:$C8,2,FALSE)</f>
        <v>Tu</v>
      </c>
      <c r="Q9" s="14" t="str">
        <f>VLOOKUP(VLOOKUP(P9,Data!$A2:$B8,2,FALSE)+VLOOKUP(P9,Data!$C2:$D8,2,FALSE),Data!$B2:$C8,2,FALSE)</f>
        <v>W</v>
      </c>
      <c r="R9" s="14" t="str">
        <f>VLOOKUP(VLOOKUP(Q9,Data!$A2:$B8,2,FALSE)+VLOOKUP(Q9,Data!$C2:$D8,2,FALSE),Data!$B2:$C8,2,FALSE)</f>
        <v>T</v>
      </c>
      <c r="S9" s="14" t="str">
        <f>VLOOKUP(VLOOKUP(R9,Data!$A2:$B8,2,FALSE)+VLOOKUP(R9,Data!$C2:$D8,2,FALSE),Data!$B2:$C8,2,FALSE)</f>
        <v>F</v>
      </c>
      <c r="T9" s="14" t="str">
        <f>VLOOKUP(VLOOKUP(S9,Data!$A2:$B8,2,FALSE)+VLOOKUP(S9,Data!$C2:$D8,2,FALSE),Data!$B2:$C8,2,FALSE)</f>
        <v>Sa</v>
      </c>
      <c r="U9" s="14" t="str">
        <f>VLOOKUP(VLOOKUP(T9,Data!$A2:$B8,2,FALSE)+VLOOKUP(T9,Data!$C2:$D8,2,FALSE),Data!$B2:$C8,2,FALSE)</f>
        <v>S</v>
      </c>
      <c r="V9" s="14" t="str">
        <f>VLOOKUP(VLOOKUP(U9,Data!$A2:$B8,2,FALSE)+VLOOKUP(U9,Data!$C2:$D8,2,FALSE),Data!$B2:$C8,2,FALSE)</f>
        <v>M</v>
      </c>
      <c r="W9" s="14" t="str">
        <f>VLOOKUP(VLOOKUP(V9,Data!$A2:$B8,2,FALSE)+VLOOKUP(V9,Data!$C2:$D8,2,FALSE),Data!$B2:$C8,2,FALSE)</f>
        <v>Tu</v>
      </c>
      <c r="X9" s="14" t="str">
        <f>VLOOKUP(VLOOKUP(W9,Data!$A2:$B8,2,FALSE)+VLOOKUP(W9,Data!$C2:$D8,2,FALSE),Data!$B2:$C8,2,FALSE)</f>
        <v>W</v>
      </c>
      <c r="Y9" s="14" t="str">
        <f>VLOOKUP(VLOOKUP(X9,Data!$A2:$B8,2,FALSE)+VLOOKUP(X9,Data!$C2:$D8,2,FALSE),Data!$B2:$C8,2,FALSE)</f>
        <v>T</v>
      </c>
      <c r="Z9" s="14" t="str">
        <f>VLOOKUP(VLOOKUP(Y9,Data!$A2:$B8,2,FALSE)+VLOOKUP(Y9,Data!$C2:$D8,2,FALSE),Data!$B2:$C8,2,FALSE)</f>
        <v>F</v>
      </c>
      <c r="AA9" s="14" t="str">
        <f>VLOOKUP(VLOOKUP(Z9,Data!$A2:$B8,2,FALSE)+VLOOKUP(Z9,Data!$C2:$D8,2,FALSE),Data!$B2:$C8,2,FALSE)</f>
        <v>Sa</v>
      </c>
      <c r="AB9" s="14" t="str">
        <f>VLOOKUP(VLOOKUP(AA9,Data!$A2:$B8,2,FALSE)+VLOOKUP(AA9,Data!$C2:$D8,2,FALSE),Data!$B2:$C8,2,FALSE)</f>
        <v>S</v>
      </c>
      <c r="AC9" s="14" t="str">
        <f>VLOOKUP(VLOOKUP(AB9,Data!$A2:$B8,2,FALSE)+VLOOKUP(AB9,Data!$C2:$D8,2,FALSE),Data!$B2:$C8,2,FALSE)</f>
        <v>M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129"/>
      <c r="AK9" s="117"/>
    </row>
    <row r="10" spans="1:37" ht="15.75" customHeight="1" x14ac:dyDescent="0.25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129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5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Tu</v>
      </c>
      <c r="C11" s="14" t="str">
        <f>VLOOKUP(VLOOKUP(B11,Data!$A2:$B8,2,FALSE)+VLOOKUP(B11,Data!$C2:$D8,2,FALSE),Data!$B2:$C8,2,FALSE)</f>
        <v>W</v>
      </c>
      <c r="D11" s="14" t="str">
        <f>VLOOKUP(VLOOKUP(C11,Data!$A2:$B8,2,FALSE)+VLOOKUP(C11,Data!$C2:$D8,2,FALSE),Data!$B2:$C8,2,FALSE)</f>
        <v>T</v>
      </c>
      <c r="E11" s="14" t="str">
        <f>VLOOKUP(VLOOKUP(D11,Data!$A2:$B8,2,FALSE)+VLOOKUP(D11,Data!$C2:$D8,2,FALSE),Data!$B2:$C8,2,FALSE)</f>
        <v>F</v>
      </c>
      <c r="F11" s="14" t="str">
        <f>VLOOKUP(VLOOKUP(E11,Data!$A2:$B8,2,FALSE)+VLOOKUP(E11,Data!$C2:$D8,2,FALSE),Data!$B2:$C8,2,FALSE)</f>
        <v>Sa</v>
      </c>
      <c r="G11" s="14" t="str">
        <f>VLOOKUP(VLOOKUP(F11,Data!$A2:$B8,2,FALSE)+VLOOKUP(F11,Data!$C2:$D8,2,FALSE),Data!$B2:$C8,2,FALSE)</f>
        <v>S</v>
      </c>
      <c r="H11" s="14" t="str">
        <f>VLOOKUP(VLOOKUP(G11,Data!$A2:$B8,2,FALSE)+VLOOKUP(G11,Data!$C2:$D8,2,FALSE),Data!$B2:$C8,2,FALSE)</f>
        <v>M</v>
      </c>
      <c r="I11" s="14" t="str">
        <f>VLOOKUP(VLOOKUP(H11,Data!$A2:$B8,2,FALSE)+VLOOKUP(H11,Data!$C2:$D8,2,FALSE),Data!$B2:$C8,2,FALSE)</f>
        <v>Tu</v>
      </c>
      <c r="J11" s="14" t="str">
        <f>VLOOKUP(VLOOKUP(I11,Data!$A2:$B8,2,FALSE)+VLOOKUP(I11,Data!$C2:$D8,2,FALSE),Data!$B2:$C8,2,FALSE)</f>
        <v>W</v>
      </c>
      <c r="K11" s="14" t="str">
        <f>VLOOKUP(VLOOKUP(J11,Data!$A2:$B8,2,FALSE)+VLOOKUP(J11,Data!$C2:$D8,2,FALSE),Data!$B2:$C8,2,FALSE)</f>
        <v>T</v>
      </c>
      <c r="L11" s="14" t="str">
        <f>VLOOKUP(VLOOKUP(K11,Data!$A2:$B8,2,FALSE)+VLOOKUP(K11,Data!$C2:$D8,2,FALSE),Data!$B2:$C8,2,FALSE)</f>
        <v>F</v>
      </c>
      <c r="M11" s="14" t="str">
        <f>VLOOKUP(VLOOKUP(L11,Data!$A2:$B8,2,FALSE)+VLOOKUP(L11,Data!$C2:$D8,2,FALSE),Data!$B2:$C8,2,FALSE)</f>
        <v>Sa</v>
      </c>
      <c r="N11" s="14" t="str">
        <f>VLOOKUP(VLOOKUP(M11,Data!$A2:$B8,2,FALSE)+VLOOKUP(M11,Data!$C2:$D8,2,FALSE),Data!$B2:$C8,2,FALSE)</f>
        <v>S</v>
      </c>
      <c r="O11" s="14" t="str">
        <f>VLOOKUP(VLOOKUP(N11,Data!$A2:$B8,2,FALSE)+VLOOKUP(N11,Data!$C2:$D8,2,FALSE),Data!$B2:$C8,2,FALSE)</f>
        <v>M</v>
      </c>
      <c r="P11" s="14" t="str">
        <f>VLOOKUP(VLOOKUP(O11,Data!$A2:$B8,2,FALSE)+VLOOKUP(O11,Data!$C2:$D8,2,FALSE),Data!$B2:$C8,2,FALSE)</f>
        <v>Tu</v>
      </c>
      <c r="Q11" s="14" t="str">
        <f>VLOOKUP(VLOOKUP(P11,Data!$A2:$B8,2,FALSE)+VLOOKUP(P11,Data!$C2:$D8,2,FALSE),Data!$B2:$C8,2,FALSE)</f>
        <v>W</v>
      </c>
      <c r="R11" s="14" t="str">
        <f>VLOOKUP(VLOOKUP(Q11,Data!$A2:$B8,2,FALSE)+VLOOKUP(Q11,Data!$C2:$D8,2,FALSE),Data!$B2:$C8,2,FALSE)</f>
        <v>T</v>
      </c>
      <c r="S11" s="14" t="str">
        <f>VLOOKUP(VLOOKUP(R11,Data!$A2:$B8,2,FALSE)+VLOOKUP(R11,Data!$C2:$D8,2,FALSE),Data!$B2:$C8,2,FALSE)</f>
        <v>F</v>
      </c>
      <c r="T11" s="14" t="str">
        <f>VLOOKUP(VLOOKUP(S11,Data!$A2:$B8,2,FALSE)+VLOOKUP(S11,Data!$C2:$D8,2,FALSE),Data!$B2:$C8,2,FALSE)</f>
        <v>Sa</v>
      </c>
      <c r="U11" s="14" t="str">
        <f>VLOOKUP(VLOOKUP(T11,Data!$A2:$B8,2,FALSE)+VLOOKUP(T11,Data!$C2:$D8,2,FALSE),Data!$B2:$C8,2,FALSE)</f>
        <v>S</v>
      </c>
      <c r="V11" s="14" t="str">
        <f>VLOOKUP(VLOOKUP(U11,Data!$A2:$B8,2,FALSE)+VLOOKUP(U11,Data!$C2:$D8,2,FALSE),Data!$B2:$C8,2,FALSE)</f>
        <v>M</v>
      </c>
      <c r="W11" s="14" t="str">
        <f>VLOOKUP(VLOOKUP(V11,Data!$A2:$B8,2,FALSE)+VLOOKUP(V11,Data!$C2:$D8,2,FALSE),Data!$B2:$C8,2,FALSE)</f>
        <v>Tu</v>
      </c>
      <c r="X11" s="14" t="str">
        <f>VLOOKUP(VLOOKUP(W11,Data!$A2:$B8,2,FALSE)+VLOOKUP(W11,Data!$C2:$D8,2,FALSE),Data!$B2:$C8,2,FALSE)</f>
        <v>W</v>
      </c>
      <c r="Y11" s="14" t="str">
        <f>VLOOKUP(VLOOKUP(X11,Data!$A2:$B8,2,FALSE)+VLOOKUP(X11,Data!$C2:$D8,2,FALSE),Data!$B2:$C8,2,FALSE)</f>
        <v>T</v>
      </c>
      <c r="Z11" s="14" t="str">
        <f>VLOOKUP(VLOOKUP(Y11,Data!$A2:$B8,2,FALSE)+VLOOKUP(Y11,Data!$C2:$D8,2,FALSE),Data!$B2:$C8,2,FALSE)</f>
        <v>F</v>
      </c>
      <c r="AA11" s="14" t="str">
        <f>VLOOKUP(VLOOKUP(Z11,Data!$A2:$B8,2,FALSE)+VLOOKUP(Z11,Data!$C2:$D8,2,FALSE),Data!$B2:$C8,2,FALSE)</f>
        <v>Sa</v>
      </c>
      <c r="AB11" s="14" t="str">
        <f>VLOOKUP(VLOOKUP(AA11,Data!$A2:$B8,2,FALSE)+VLOOKUP(AA11,Data!$C2:$D8,2,FALSE),Data!$B2:$C8,2,FALSE)</f>
        <v>S</v>
      </c>
      <c r="AC11" s="14" t="str">
        <f>VLOOKUP(VLOOKUP(AB11,Data!$A2:$B8,2,FALSE)+VLOOKUP(AB11,Data!$C2:$D8,2,FALSE),Data!$B2:$C8,2,FALSE)</f>
        <v>M</v>
      </c>
      <c r="AD11" s="14" t="str">
        <f>VLOOKUP(VLOOKUP(AC11,Data!$A2:$B8,2,FALSE)+VLOOKUP(AC11,Data!$C2:$D8,2,FALSE),Data!$B2:$C8,2,FALSE)</f>
        <v>Tu</v>
      </c>
      <c r="AE11" s="14" t="str">
        <f>VLOOKUP(VLOOKUP(AD11,Data!$A2:$B8,2,FALSE)+VLOOKUP(AD11,Data!$C2:$D8,2,FALSE),Data!$B2:$C8,2,FALSE)</f>
        <v>W</v>
      </c>
      <c r="AF11" s="16" t="str">
        <f>VLOOKUP(VLOOKUP(AE11,Data!$A2:$B8,2,FALSE)+VLOOKUP(AE11,Data!$C2:$D8,2,FALSE),Data!$B2:$C8,2,FALSE)</f>
        <v>T</v>
      </c>
      <c r="AG11" s="116" t="str">
        <f t="shared" si="0"/>
        <v/>
      </c>
      <c r="AH11" s="109"/>
      <c r="AI11" s="109"/>
      <c r="AJ11" s="129"/>
      <c r="AK11" s="117"/>
    </row>
    <row r="12" spans="1:37" ht="15.75" customHeight="1" x14ac:dyDescent="0.25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129" t="str">
        <f>AJ10</f>
        <v xml:space="preserve"> </v>
      </c>
      <c r="AK12" s="117" t="str">
        <f t="shared" ref="AK12:AK30" si="1">IF(AK10="yes","yes",IF(AK10="no","no","[?]"))</f>
        <v>[?]</v>
      </c>
    </row>
    <row r="13" spans="1:37" x14ac:dyDescent="0.25">
      <c r="A13" s="53" t="s">
        <v>0</v>
      </c>
      <c r="B13" s="14" t="str">
        <f>VLOOKUP(VLOOKUP(AF11,Data!$A2:$B8,2,FALSE)+VLOOKUP(AF11,Data!$C2:$D8,2,FALSE),Data!$B2:$C8,2,FALSE)</f>
        <v>F</v>
      </c>
      <c r="C13" s="14" t="str">
        <f>VLOOKUP(VLOOKUP(B13,Data!$A2:$B8,2,FALSE)+VLOOKUP(B13,Data!$C2:$D8,2,FALSE),Data!$B2:$C8,2,FALSE)</f>
        <v>Sa</v>
      </c>
      <c r="D13" s="14" t="str">
        <f>VLOOKUP(VLOOKUP(C13,Data!$A2:$B8,2,FALSE)+VLOOKUP(C13,Data!$C2:$D8,2,FALSE),Data!$B2:$C8,2,FALSE)</f>
        <v>S</v>
      </c>
      <c r="E13" s="14" t="str">
        <f>VLOOKUP(VLOOKUP(D13,Data!$A2:$B8,2,FALSE)+VLOOKUP(D13,Data!$C2:$D8,2,FALSE),Data!$B2:$C8,2,FALSE)</f>
        <v>M</v>
      </c>
      <c r="F13" s="14" t="str">
        <f>VLOOKUP(VLOOKUP(E13,Data!$A2:$B8,2,FALSE)+VLOOKUP(E13,Data!$C2:$D8,2,FALSE),Data!$B2:$C8,2,FALSE)</f>
        <v>Tu</v>
      </c>
      <c r="G13" s="14" t="str">
        <f>VLOOKUP(VLOOKUP(F13,Data!$A2:$B8,2,FALSE)+VLOOKUP(F13,Data!$C2:$D8,2,FALSE),Data!$B2:$C8,2,FALSE)</f>
        <v>W</v>
      </c>
      <c r="H13" s="14" t="str">
        <f>VLOOKUP(VLOOKUP(G13,Data!$A2:$B8,2,FALSE)+VLOOKUP(G13,Data!$C2:$D8,2,FALSE),Data!$B2:$C8,2,FALSE)</f>
        <v>T</v>
      </c>
      <c r="I13" s="14" t="str">
        <f>VLOOKUP(VLOOKUP(H13,Data!$A2:$B8,2,FALSE)+VLOOKUP(H13,Data!$C2:$D8,2,FALSE),Data!$B2:$C8,2,FALSE)</f>
        <v>F</v>
      </c>
      <c r="J13" s="14" t="str">
        <f>VLOOKUP(VLOOKUP(I13,Data!$A2:$B8,2,FALSE)+VLOOKUP(I13,Data!$C2:$D8,2,FALSE),Data!$B2:$C8,2,FALSE)</f>
        <v>Sa</v>
      </c>
      <c r="K13" s="14" t="str">
        <f>VLOOKUP(VLOOKUP(J13,Data!$A2:$B8,2,FALSE)+VLOOKUP(J13,Data!$C2:$D8,2,FALSE),Data!$B2:$C8,2,FALSE)</f>
        <v>S</v>
      </c>
      <c r="L13" s="14" t="str">
        <f>VLOOKUP(VLOOKUP(K13,Data!$A2:$B8,2,FALSE)+VLOOKUP(K13,Data!$C2:$D8,2,FALSE),Data!$B2:$C8,2,FALSE)</f>
        <v>M</v>
      </c>
      <c r="M13" s="14" t="str">
        <f>VLOOKUP(VLOOKUP(L13,Data!$A2:$B8,2,FALSE)+VLOOKUP(L13,Data!$C2:$D8,2,FALSE),Data!$B2:$C8,2,FALSE)</f>
        <v>Tu</v>
      </c>
      <c r="N13" s="14" t="str">
        <f>VLOOKUP(VLOOKUP(M13,Data!$A2:$B8,2,FALSE)+VLOOKUP(M13,Data!$C2:$D8,2,FALSE),Data!$B2:$C8,2,FALSE)</f>
        <v>W</v>
      </c>
      <c r="O13" s="14" t="str">
        <f>VLOOKUP(VLOOKUP(N13,Data!$A2:$B8,2,FALSE)+VLOOKUP(N13,Data!$C2:$D8,2,FALSE),Data!$B2:$C8,2,FALSE)</f>
        <v>T</v>
      </c>
      <c r="P13" s="14" t="str">
        <f>VLOOKUP(VLOOKUP(O13,Data!$A2:$B8,2,FALSE)+VLOOKUP(O13,Data!$C2:$D8,2,FALSE),Data!$B2:$C8,2,FALSE)</f>
        <v>F</v>
      </c>
      <c r="Q13" s="14" t="str">
        <f>VLOOKUP(VLOOKUP(P13,Data!$A2:$B8,2,FALSE)+VLOOKUP(P13,Data!$C2:$D8,2,FALSE),Data!$B2:$C8,2,FALSE)</f>
        <v>Sa</v>
      </c>
      <c r="R13" s="14" t="str">
        <f>VLOOKUP(VLOOKUP(Q13,Data!$A2:$B8,2,FALSE)+VLOOKUP(Q13,Data!$C2:$D8,2,FALSE),Data!$B2:$C8,2,FALSE)</f>
        <v>S</v>
      </c>
      <c r="S13" s="14" t="str">
        <f>VLOOKUP(VLOOKUP(R13,Data!$A2:$B8,2,FALSE)+VLOOKUP(R13,Data!$C2:$D8,2,FALSE),Data!$B2:$C8,2,FALSE)</f>
        <v>M</v>
      </c>
      <c r="T13" s="14" t="str">
        <f>VLOOKUP(VLOOKUP(S13,Data!$A2:$B8,2,FALSE)+VLOOKUP(S13,Data!$C2:$D8,2,FALSE),Data!$B2:$C8,2,FALSE)</f>
        <v>Tu</v>
      </c>
      <c r="U13" s="14" t="str">
        <f>VLOOKUP(VLOOKUP(T13,Data!$A2:$B8,2,FALSE)+VLOOKUP(T13,Data!$C2:$D8,2,FALSE),Data!$B2:$C8,2,FALSE)</f>
        <v>W</v>
      </c>
      <c r="V13" s="14" t="str">
        <f>VLOOKUP(VLOOKUP(U13,Data!$A2:$B8,2,FALSE)+VLOOKUP(U13,Data!$C2:$D8,2,FALSE),Data!$B2:$C8,2,FALSE)</f>
        <v>T</v>
      </c>
      <c r="W13" s="14" t="str">
        <f>VLOOKUP(VLOOKUP(V13,Data!$A2:$B8,2,FALSE)+VLOOKUP(V13,Data!$C2:$D8,2,FALSE),Data!$B2:$C8,2,FALSE)</f>
        <v>F</v>
      </c>
      <c r="X13" s="14" t="str">
        <f>VLOOKUP(VLOOKUP(W13,Data!$A2:$B8,2,FALSE)+VLOOKUP(W13,Data!$C2:$D8,2,FALSE),Data!$B2:$C8,2,FALSE)</f>
        <v>Sa</v>
      </c>
      <c r="Y13" s="14" t="str">
        <f>VLOOKUP(VLOOKUP(X13,Data!$A2:$B8,2,FALSE)+VLOOKUP(X13,Data!$C2:$D8,2,FALSE),Data!$B2:$C8,2,FALSE)</f>
        <v>S</v>
      </c>
      <c r="Z13" s="14" t="str">
        <f>VLOOKUP(VLOOKUP(Y13,Data!$A2:$B8,2,FALSE)+VLOOKUP(Y13,Data!$C2:$D8,2,FALSE),Data!$B2:$C8,2,FALSE)</f>
        <v>M</v>
      </c>
      <c r="AA13" s="14" t="str">
        <f>VLOOKUP(VLOOKUP(Z13,Data!$A2:$B8,2,FALSE)+VLOOKUP(Z13,Data!$C2:$D8,2,FALSE),Data!$B2:$C8,2,FALSE)</f>
        <v>Tu</v>
      </c>
      <c r="AB13" s="14" t="str">
        <f>VLOOKUP(VLOOKUP(AA13,Data!$A2:$B8,2,FALSE)+VLOOKUP(AA13,Data!$C2:$D8,2,FALSE),Data!$B2:$C8,2,FALSE)</f>
        <v>W</v>
      </c>
      <c r="AC13" s="14" t="str">
        <f>VLOOKUP(VLOOKUP(AB13,Data!$A2:$B8,2,FALSE)+VLOOKUP(AB13,Data!$C2:$D8,2,FALSE),Data!$B2:$C8,2,FALSE)</f>
        <v>T</v>
      </c>
      <c r="AD13" s="14" t="str">
        <f>VLOOKUP(VLOOKUP(AC13,Data!$A2:$B8,2,FALSE)+VLOOKUP(AC13,Data!$C2:$D8,2,FALSE),Data!$B2:$C8,2,FALSE)</f>
        <v>F</v>
      </c>
      <c r="AE13" s="14" t="str">
        <f>VLOOKUP(VLOOKUP(AD13,Data!$A2:$B8,2,FALSE)+VLOOKUP(AD13,Data!$C2:$D8,2,FALSE),Data!$B2:$C8,2,FALSE)</f>
        <v>Sa</v>
      </c>
      <c r="AF13" s="63"/>
      <c r="AG13" s="116" t="str">
        <f t="shared" si="0"/>
        <v/>
      </c>
      <c r="AH13" s="109"/>
      <c r="AI13" s="109"/>
      <c r="AJ13" s="129"/>
      <c r="AK13" s="117"/>
    </row>
    <row r="14" spans="1:37" ht="15.75" customHeight="1" x14ac:dyDescent="0.25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129" t="str">
        <f>AJ12</f>
        <v xml:space="preserve"> </v>
      </c>
      <c r="AK14" s="117" t="str">
        <f t="shared" si="1"/>
        <v>[?]</v>
      </c>
    </row>
    <row r="15" spans="1:37" x14ac:dyDescent="0.25">
      <c r="A15" s="53" t="s">
        <v>1</v>
      </c>
      <c r="B15" s="14" t="str">
        <f>VLOOKUP(VLOOKUP(AE13,Data!$A2:$B8,2,FALSE)+VLOOKUP(AE13,Data!$C2:$D8,2,FALSE),Data!$B2:$C8,2,FALSE)</f>
        <v>S</v>
      </c>
      <c r="C15" s="14" t="str">
        <f>VLOOKUP(VLOOKUP(B15,Data!$A2:$B8,2,FALSE)+VLOOKUP(B15,Data!$C2:$D8,2,FALSE),Data!$B2:$C8,2,FALSE)</f>
        <v>M</v>
      </c>
      <c r="D15" s="14" t="str">
        <f>VLOOKUP(VLOOKUP(C15,Data!$A2:$B8,2,FALSE)+VLOOKUP(C15,Data!$C2:$D8,2,FALSE),Data!$B2:$C8,2,FALSE)</f>
        <v>Tu</v>
      </c>
      <c r="E15" s="14" t="str">
        <f>VLOOKUP(VLOOKUP(D15,Data!$A2:$B8,2,FALSE)+VLOOKUP(D15,Data!$C2:$D8,2,FALSE),Data!$B2:$C8,2,FALSE)</f>
        <v>W</v>
      </c>
      <c r="F15" s="14" t="str">
        <f>VLOOKUP(VLOOKUP(E15,Data!$A2:$B8,2,FALSE)+VLOOKUP(E15,Data!$C2:$D8,2,FALSE),Data!$B2:$C8,2,FALSE)</f>
        <v>T</v>
      </c>
      <c r="G15" s="14" t="str">
        <f>VLOOKUP(VLOOKUP(F15,Data!$A2:$B8,2,FALSE)+VLOOKUP(F15,Data!$C2:$D8,2,FALSE),Data!$B2:$C8,2,FALSE)</f>
        <v>F</v>
      </c>
      <c r="H15" s="14" t="str">
        <f>VLOOKUP(VLOOKUP(G15,Data!$A2:$B8,2,FALSE)+VLOOKUP(G15,Data!$C2:$D8,2,FALSE),Data!$B2:$C8,2,FALSE)</f>
        <v>Sa</v>
      </c>
      <c r="I15" s="14" t="str">
        <f>VLOOKUP(VLOOKUP(H15,Data!$A2:$B8,2,FALSE)+VLOOKUP(H15,Data!$C2:$D8,2,FALSE),Data!$B2:$C8,2,FALSE)</f>
        <v>S</v>
      </c>
      <c r="J15" s="14" t="str">
        <f>VLOOKUP(VLOOKUP(I15,Data!$A2:$B8,2,FALSE)+VLOOKUP(I15,Data!$C2:$D8,2,FALSE),Data!$B2:$C8,2,FALSE)</f>
        <v>M</v>
      </c>
      <c r="K15" s="14" t="str">
        <f>VLOOKUP(VLOOKUP(J15,Data!$A2:$B8,2,FALSE)+VLOOKUP(J15,Data!$C2:$D8,2,FALSE),Data!$B2:$C8,2,FALSE)</f>
        <v>Tu</v>
      </c>
      <c r="L15" s="14" t="str">
        <f>VLOOKUP(VLOOKUP(K15,Data!$A2:$B8,2,FALSE)+VLOOKUP(K15,Data!$C2:$D8,2,FALSE),Data!$B2:$C8,2,FALSE)</f>
        <v>W</v>
      </c>
      <c r="M15" s="14" t="str">
        <f>VLOOKUP(VLOOKUP(L15,Data!$A2:$B8,2,FALSE)+VLOOKUP(L15,Data!$C2:$D8,2,FALSE),Data!$B2:$C8,2,FALSE)</f>
        <v>T</v>
      </c>
      <c r="N15" s="14" t="str">
        <f>VLOOKUP(VLOOKUP(M15,Data!$A2:$B8,2,FALSE)+VLOOKUP(M15,Data!$C2:$D8,2,FALSE),Data!$B2:$C8,2,FALSE)</f>
        <v>F</v>
      </c>
      <c r="O15" s="14" t="str">
        <f>VLOOKUP(VLOOKUP(N15,Data!$A2:$B8,2,FALSE)+VLOOKUP(N15,Data!$C2:$D8,2,FALSE),Data!$B2:$C8,2,FALSE)</f>
        <v>Sa</v>
      </c>
      <c r="P15" s="14" t="str">
        <f>VLOOKUP(VLOOKUP(O15,Data!$A2:$B8,2,FALSE)+VLOOKUP(O15,Data!$C2:$D8,2,FALSE),Data!$B2:$C8,2,FALSE)</f>
        <v>S</v>
      </c>
      <c r="Q15" s="14" t="str">
        <f>VLOOKUP(VLOOKUP(P15,Data!$A2:$B8,2,FALSE)+VLOOKUP(P15,Data!$C2:$D8,2,FALSE),Data!$B2:$C8,2,FALSE)</f>
        <v>M</v>
      </c>
      <c r="R15" s="14" t="str">
        <f>VLOOKUP(VLOOKUP(Q15,Data!$A2:$B8,2,FALSE)+VLOOKUP(Q15,Data!$C2:$D8,2,FALSE),Data!$B2:$C8,2,FALSE)</f>
        <v>Tu</v>
      </c>
      <c r="S15" s="14" t="str">
        <f>VLOOKUP(VLOOKUP(R15,Data!$A2:$B8,2,FALSE)+VLOOKUP(R15,Data!$C2:$D8,2,FALSE),Data!$B2:$C8,2,FALSE)</f>
        <v>W</v>
      </c>
      <c r="T15" s="14" t="str">
        <f>VLOOKUP(VLOOKUP(S15,Data!$A2:$B8,2,FALSE)+VLOOKUP(S15,Data!$C2:$D8,2,FALSE),Data!$B2:$C8,2,FALSE)</f>
        <v>T</v>
      </c>
      <c r="U15" s="14" t="str">
        <f>VLOOKUP(VLOOKUP(T15,Data!$A2:$B8,2,FALSE)+VLOOKUP(T15,Data!$C2:$D8,2,FALSE),Data!$B2:$C8,2,FALSE)</f>
        <v>F</v>
      </c>
      <c r="V15" s="14" t="str">
        <f>VLOOKUP(VLOOKUP(U15,Data!$A2:$B8,2,FALSE)+VLOOKUP(U15,Data!$C2:$D8,2,FALSE),Data!$B2:$C8,2,FALSE)</f>
        <v>Sa</v>
      </c>
      <c r="W15" s="14" t="str">
        <f>VLOOKUP(VLOOKUP(V15,Data!$A2:$B8,2,FALSE)+VLOOKUP(V15,Data!$C2:$D8,2,FALSE),Data!$B2:$C8,2,FALSE)</f>
        <v>S</v>
      </c>
      <c r="X15" s="14" t="str">
        <f>VLOOKUP(VLOOKUP(W15,Data!$A2:$B8,2,FALSE)+VLOOKUP(W15,Data!$C2:$D8,2,FALSE),Data!$B2:$C8,2,FALSE)</f>
        <v>M</v>
      </c>
      <c r="Y15" s="14" t="str">
        <f>VLOOKUP(VLOOKUP(X15,Data!$A2:$B8,2,FALSE)+VLOOKUP(X15,Data!$C2:$D8,2,FALSE),Data!$B2:$C8,2,FALSE)</f>
        <v>Tu</v>
      </c>
      <c r="Z15" s="14" t="str">
        <f>VLOOKUP(VLOOKUP(Y15,Data!$A2:$B8,2,FALSE)+VLOOKUP(Y15,Data!$C2:$D8,2,FALSE),Data!$B2:$C8,2,FALSE)</f>
        <v>W</v>
      </c>
      <c r="AA15" s="14" t="str">
        <f>VLOOKUP(VLOOKUP(Z15,Data!$A2:$B8,2,FALSE)+VLOOKUP(Z15,Data!$C2:$D8,2,FALSE),Data!$B2:$C8,2,FALSE)</f>
        <v>T</v>
      </c>
      <c r="AB15" s="14" t="str">
        <f>VLOOKUP(VLOOKUP(AA15,Data!$A2:$B8,2,FALSE)+VLOOKUP(AA15,Data!$C2:$D8,2,FALSE),Data!$B2:$C8,2,FALSE)</f>
        <v>F</v>
      </c>
      <c r="AC15" s="14" t="str">
        <f>VLOOKUP(VLOOKUP(AB15,Data!$A2:$B8,2,FALSE)+VLOOKUP(AB15,Data!$C2:$D8,2,FALSE),Data!$B2:$C8,2,FALSE)</f>
        <v>Sa</v>
      </c>
      <c r="AD15" s="14" t="str">
        <f>VLOOKUP(VLOOKUP(AC15,Data!$A2:$B8,2,FALSE)+VLOOKUP(AC15,Data!$C2:$D8,2,FALSE),Data!$B2:$C8,2,FALSE)</f>
        <v>S</v>
      </c>
      <c r="AE15" s="14" t="str">
        <f>VLOOKUP(VLOOKUP(AD15,Data!$A2:$B8,2,FALSE)+VLOOKUP(AD15,Data!$C2:$D8,2,FALSE),Data!$B2:$C8,2,FALSE)</f>
        <v>M</v>
      </c>
      <c r="AF15" s="16" t="str">
        <f>VLOOKUP(VLOOKUP(AE15,Data!$A2:$B8,2,FALSE)+VLOOKUP(AE15,Data!$C2:$D8,2,FALSE),Data!$B2:$C8,2,FALSE)</f>
        <v>Tu</v>
      </c>
      <c r="AG15" s="116" t="str">
        <f t="shared" si="0"/>
        <v/>
      </c>
      <c r="AH15" s="109"/>
      <c r="AI15" s="109"/>
      <c r="AJ15" s="129"/>
      <c r="AK15" s="117"/>
    </row>
    <row r="16" spans="1:37" ht="15.75" customHeight="1" x14ac:dyDescent="0.25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129" t="str">
        <f>AJ14</f>
        <v xml:space="preserve"> </v>
      </c>
      <c r="AK16" s="117" t="str">
        <f t="shared" si="1"/>
        <v>[?]</v>
      </c>
    </row>
    <row r="17" spans="1:37" x14ac:dyDescent="0.25">
      <c r="A17" s="53" t="s">
        <v>129</v>
      </c>
      <c r="B17" s="14" t="str">
        <f>VLOOKUP(VLOOKUP(AF15,Data!$A2:$B8,2,FALSE)+VLOOKUP(AF15,Data!$C2:$D8,2,FALSE),Data!$B2:$C8,2,FALSE)</f>
        <v>W</v>
      </c>
      <c r="C17" s="14" t="str">
        <f>VLOOKUP(VLOOKUP(B17,Data!$A2:$B8,2,FALSE)+VLOOKUP(B17,Data!$C2:$D8,2,FALSE),Data!$B2:$C8,2,FALSE)</f>
        <v>T</v>
      </c>
      <c r="D17" s="14" t="str">
        <f>VLOOKUP(VLOOKUP(C17,Data!$A2:$B8,2,FALSE)+VLOOKUP(C17,Data!$C2:$D8,2,FALSE),Data!$B2:$C8,2,FALSE)</f>
        <v>F</v>
      </c>
      <c r="E17" s="14" t="str">
        <f>VLOOKUP(VLOOKUP(D17,Data!$A2:$B8,2,FALSE)+VLOOKUP(D17,Data!$C2:$D8,2,FALSE),Data!$B2:$C8,2,FALSE)</f>
        <v>Sa</v>
      </c>
      <c r="F17" s="14" t="str">
        <f>VLOOKUP(VLOOKUP(E17,Data!$A2:$B8,2,FALSE)+VLOOKUP(E17,Data!$C2:$D8,2,FALSE),Data!$B2:$C8,2,FALSE)</f>
        <v>S</v>
      </c>
      <c r="G17" s="14" t="str">
        <f>VLOOKUP(VLOOKUP(F17,Data!$A2:$B8,2,FALSE)+VLOOKUP(F17,Data!$C2:$D8,2,FALSE),Data!$B2:$C8,2,FALSE)</f>
        <v>M</v>
      </c>
      <c r="H17" s="14" t="str">
        <f>VLOOKUP(VLOOKUP(G17,Data!$A2:$B8,2,FALSE)+VLOOKUP(G17,Data!$C2:$D8,2,FALSE),Data!$B2:$C8,2,FALSE)</f>
        <v>Tu</v>
      </c>
      <c r="I17" s="14" t="str">
        <f>VLOOKUP(VLOOKUP(H17,Data!$A2:$B8,2,FALSE)+VLOOKUP(H17,Data!$C2:$D8,2,FALSE),Data!$B2:$C8,2,FALSE)</f>
        <v>W</v>
      </c>
      <c r="J17" s="14" t="str">
        <f>VLOOKUP(VLOOKUP(I17,Data!$A2:$B8,2,FALSE)+VLOOKUP(I17,Data!$C2:$D8,2,FALSE),Data!$B2:$C8,2,FALSE)</f>
        <v>T</v>
      </c>
      <c r="K17" s="14" t="str">
        <f>VLOOKUP(VLOOKUP(J17,Data!$A2:$B8,2,FALSE)+VLOOKUP(J17,Data!$C2:$D8,2,FALSE),Data!$B2:$C8,2,FALSE)</f>
        <v>F</v>
      </c>
      <c r="L17" s="14" t="str">
        <f>VLOOKUP(VLOOKUP(K17,Data!$A2:$B8,2,FALSE)+VLOOKUP(K17,Data!$C2:$D8,2,FALSE),Data!$B2:$C8,2,FALSE)</f>
        <v>Sa</v>
      </c>
      <c r="M17" s="14" t="str">
        <f>VLOOKUP(VLOOKUP(L17,Data!$A2:$B8,2,FALSE)+VLOOKUP(L17,Data!$C2:$D8,2,FALSE),Data!$B2:$C8,2,FALSE)</f>
        <v>S</v>
      </c>
      <c r="N17" s="14" t="str">
        <f>VLOOKUP(VLOOKUP(M17,Data!$A2:$B8,2,FALSE)+VLOOKUP(M17,Data!$C2:$D8,2,FALSE),Data!$B2:$C8,2,FALSE)</f>
        <v>M</v>
      </c>
      <c r="O17" s="14" t="str">
        <f>VLOOKUP(VLOOKUP(N17,Data!$A2:$B8,2,FALSE)+VLOOKUP(N17,Data!$C2:$D8,2,FALSE),Data!$B2:$C8,2,FALSE)</f>
        <v>Tu</v>
      </c>
      <c r="P17" s="14" t="str">
        <f>VLOOKUP(VLOOKUP(O17,Data!$A2:$B8,2,FALSE)+VLOOKUP(O17,Data!$C2:$D8,2,FALSE),Data!$B2:$C8,2,FALSE)</f>
        <v>W</v>
      </c>
      <c r="Q17" s="14" t="str">
        <f>VLOOKUP(VLOOKUP(P17,Data!$A2:$B8,2,FALSE)+VLOOKUP(P17,Data!$C2:$D8,2,FALSE),Data!$B2:$C8,2,FALSE)</f>
        <v>T</v>
      </c>
      <c r="R17" s="14" t="str">
        <f>VLOOKUP(VLOOKUP(Q17,Data!$A2:$B8,2,FALSE)+VLOOKUP(Q17,Data!$C2:$D8,2,FALSE),Data!$B2:$C8,2,FALSE)</f>
        <v>F</v>
      </c>
      <c r="S17" s="14" t="str">
        <f>VLOOKUP(VLOOKUP(R17,Data!$A2:$B8,2,FALSE)+VLOOKUP(R17,Data!$C2:$D8,2,FALSE),Data!$B2:$C8,2,FALSE)</f>
        <v>Sa</v>
      </c>
      <c r="T17" s="14" t="str">
        <f>VLOOKUP(VLOOKUP(S17,Data!$A2:$B8,2,FALSE)+VLOOKUP(S17,Data!$C2:$D8,2,FALSE),Data!$B2:$C8,2,FALSE)</f>
        <v>S</v>
      </c>
      <c r="U17" s="14" t="str">
        <f>VLOOKUP(VLOOKUP(T17,Data!$A2:$B8,2,FALSE)+VLOOKUP(T17,Data!$C2:$D8,2,FALSE),Data!$B2:$C8,2,FALSE)</f>
        <v>M</v>
      </c>
      <c r="V17" s="14" t="str">
        <f>VLOOKUP(VLOOKUP(U17,Data!$A2:$B8,2,FALSE)+VLOOKUP(U17,Data!$C2:$D8,2,FALSE),Data!$B2:$C8,2,FALSE)</f>
        <v>Tu</v>
      </c>
      <c r="W17" s="14" t="str">
        <f>VLOOKUP(VLOOKUP(V17,Data!$A2:$B8,2,FALSE)+VLOOKUP(V17,Data!$C2:$D8,2,FALSE),Data!$B2:$C8,2,FALSE)</f>
        <v>W</v>
      </c>
      <c r="X17" s="14" t="str">
        <f>VLOOKUP(VLOOKUP(W17,Data!$A2:$B8,2,FALSE)+VLOOKUP(W17,Data!$C2:$D8,2,FALSE),Data!$B2:$C8,2,FALSE)</f>
        <v>T</v>
      </c>
      <c r="Y17" s="14" t="str">
        <f>VLOOKUP(VLOOKUP(X17,Data!$A2:$B8,2,FALSE)+VLOOKUP(X17,Data!$C2:$D8,2,FALSE),Data!$B2:$C8,2,FALSE)</f>
        <v>F</v>
      </c>
      <c r="Z17" s="14" t="str">
        <f>VLOOKUP(VLOOKUP(Y17,Data!$A2:$B8,2,FALSE)+VLOOKUP(Y17,Data!$C2:$D8,2,FALSE),Data!$B2:$C8,2,FALSE)</f>
        <v>Sa</v>
      </c>
      <c r="AA17" s="14" t="str">
        <f>VLOOKUP(VLOOKUP(Z17,Data!$A2:$B8,2,FALSE)+VLOOKUP(Z17,Data!$C2:$D8,2,FALSE),Data!$B2:$C8,2,FALSE)</f>
        <v>S</v>
      </c>
      <c r="AB17" s="14" t="str">
        <f>VLOOKUP(VLOOKUP(AA17,Data!$A2:$B8,2,FALSE)+VLOOKUP(AA17,Data!$C2:$D8,2,FALSE),Data!$B2:$C8,2,FALSE)</f>
        <v>M</v>
      </c>
      <c r="AC17" s="14" t="str">
        <f>VLOOKUP(VLOOKUP(AB17,Data!$A2:$B8,2,FALSE)+VLOOKUP(AB17,Data!$C2:$D8,2,FALSE),Data!$B2:$C8,2,FALSE)</f>
        <v>Tu</v>
      </c>
      <c r="AD17" s="14" t="str">
        <f>VLOOKUP(VLOOKUP(AC17,Data!$A2:$B8,2,FALSE)+VLOOKUP(AC17,Data!$C2:$D8,2,FALSE),Data!$B2:$C8,2,FALSE)</f>
        <v>W</v>
      </c>
      <c r="AE17" s="14" t="str">
        <f>VLOOKUP(VLOOKUP(AD17,Data!$A2:$B8,2,FALSE)+VLOOKUP(AD17,Data!$C2:$D8,2,FALSE),Data!$B2:$C8,2,FALSE)</f>
        <v>T</v>
      </c>
      <c r="AF17" s="63"/>
      <c r="AG17" s="116" t="str">
        <f t="shared" si="0"/>
        <v/>
      </c>
      <c r="AH17" s="109"/>
      <c r="AI17" s="109"/>
      <c r="AJ17" s="129"/>
      <c r="AK17" s="117"/>
    </row>
    <row r="18" spans="1:37" ht="15.75" customHeight="1" x14ac:dyDescent="0.25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129" t="str">
        <f>AJ16</f>
        <v xml:space="preserve"> </v>
      </c>
      <c r="AK18" s="117" t="str">
        <f t="shared" si="1"/>
        <v>[?]</v>
      </c>
    </row>
    <row r="19" spans="1:37" x14ac:dyDescent="0.25">
      <c r="A19" s="53" t="s">
        <v>130</v>
      </c>
      <c r="B19" s="14" t="str">
        <f>VLOOKUP(VLOOKUP(AE17,Data!$A2:$B8,2,FALSE)+VLOOKUP(AE17,Data!$C2:$D8,2,FALSE),Data!$B2:$C8,2,FALSE)</f>
        <v>F</v>
      </c>
      <c r="C19" s="14" t="str">
        <f>VLOOKUP(VLOOKUP(B19,Data!$A2:$B8,2,FALSE)+VLOOKUP(B19,Data!$C2:$D8,2,FALSE),Data!$B2:$C8,2,FALSE)</f>
        <v>Sa</v>
      </c>
      <c r="D19" s="14" t="str">
        <f>VLOOKUP(VLOOKUP(C19,Data!$A2:$B8,2,FALSE)+VLOOKUP(C19,Data!$C2:$D8,2,FALSE),Data!$B2:$C8,2,FALSE)</f>
        <v>S</v>
      </c>
      <c r="E19" s="14" t="str">
        <f>VLOOKUP(VLOOKUP(D19,Data!$A2:$B8,2,FALSE)+VLOOKUP(D19,Data!$C2:$D8,2,FALSE),Data!$B2:$C8,2,FALSE)</f>
        <v>M</v>
      </c>
      <c r="F19" s="14" t="str">
        <f>VLOOKUP(VLOOKUP(E19,Data!$A2:$B8,2,FALSE)+VLOOKUP(E19,Data!$C2:$D8,2,FALSE),Data!$B2:$C8,2,FALSE)</f>
        <v>Tu</v>
      </c>
      <c r="G19" s="14" t="str">
        <f>VLOOKUP(VLOOKUP(F19,Data!$A2:$B8,2,FALSE)+VLOOKUP(F19,Data!$C2:$D8,2,FALSE),Data!$B2:$C8,2,FALSE)</f>
        <v>W</v>
      </c>
      <c r="H19" s="14" t="str">
        <f>VLOOKUP(VLOOKUP(G19,Data!$A2:$B8,2,FALSE)+VLOOKUP(G19,Data!$C2:$D8,2,FALSE),Data!$B2:$C8,2,FALSE)</f>
        <v>T</v>
      </c>
      <c r="I19" s="14" t="str">
        <f>VLOOKUP(VLOOKUP(H19,Data!$A2:$B8,2,FALSE)+VLOOKUP(H19,Data!$C2:$D8,2,FALSE),Data!$B2:$C8,2,FALSE)</f>
        <v>F</v>
      </c>
      <c r="J19" s="14" t="str">
        <f>VLOOKUP(VLOOKUP(I19,Data!$A2:$B8,2,FALSE)+VLOOKUP(I19,Data!$C2:$D8,2,FALSE),Data!$B2:$C8,2,FALSE)</f>
        <v>Sa</v>
      </c>
      <c r="K19" s="14" t="str">
        <f>VLOOKUP(VLOOKUP(J19,Data!$A2:$B8,2,FALSE)+VLOOKUP(J19,Data!$C2:$D8,2,FALSE),Data!$B2:$C8,2,FALSE)</f>
        <v>S</v>
      </c>
      <c r="L19" s="14" t="str">
        <f>VLOOKUP(VLOOKUP(K19,Data!$A2:$B8,2,FALSE)+VLOOKUP(K19,Data!$C2:$D8,2,FALSE),Data!$B2:$C8,2,FALSE)</f>
        <v>M</v>
      </c>
      <c r="M19" s="14" t="str">
        <f>VLOOKUP(VLOOKUP(L19,Data!$A2:$B8,2,FALSE)+VLOOKUP(L19,Data!$C2:$D8,2,FALSE),Data!$B2:$C8,2,FALSE)</f>
        <v>Tu</v>
      </c>
      <c r="N19" s="14" t="str">
        <f>VLOOKUP(VLOOKUP(M19,Data!$A2:$B8,2,FALSE)+VLOOKUP(M19,Data!$C2:$D8,2,FALSE),Data!$B2:$C8,2,FALSE)</f>
        <v>W</v>
      </c>
      <c r="O19" s="14" t="str">
        <f>VLOOKUP(VLOOKUP(N19,Data!$A2:$B8,2,FALSE)+VLOOKUP(N19,Data!$C2:$D8,2,FALSE),Data!$B2:$C8,2,FALSE)</f>
        <v>T</v>
      </c>
      <c r="P19" s="14" t="str">
        <f>VLOOKUP(VLOOKUP(O19,Data!$A2:$B8,2,FALSE)+VLOOKUP(O19,Data!$C2:$D8,2,FALSE),Data!$B2:$C8,2,FALSE)</f>
        <v>F</v>
      </c>
      <c r="Q19" s="14" t="str">
        <f>VLOOKUP(VLOOKUP(P19,Data!$A2:$B8,2,FALSE)+VLOOKUP(P19,Data!$C2:$D8,2,FALSE),Data!$B2:$C8,2,FALSE)</f>
        <v>Sa</v>
      </c>
      <c r="R19" s="14" t="str">
        <f>VLOOKUP(VLOOKUP(Q19,Data!$A2:$B8,2,FALSE)+VLOOKUP(Q19,Data!$C2:$D8,2,FALSE),Data!$B2:$C8,2,FALSE)</f>
        <v>S</v>
      </c>
      <c r="S19" s="14" t="str">
        <f>VLOOKUP(VLOOKUP(R19,Data!$A2:$B8,2,FALSE)+VLOOKUP(R19,Data!$C2:$D8,2,FALSE),Data!$B2:$C8,2,FALSE)</f>
        <v>M</v>
      </c>
      <c r="T19" s="14" t="str">
        <f>VLOOKUP(VLOOKUP(S19,Data!$A2:$B8,2,FALSE)+VLOOKUP(S19,Data!$C2:$D8,2,FALSE),Data!$B2:$C8,2,FALSE)</f>
        <v>Tu</v>
      </c>
      <c r="U19" s="14" t="str">
        <f>VLOOKUP(VLOOKUP(T19,Data!$A2:$B8,2,FALSE)+VLOOKUP(T19,Data!$C2:$D8,2,FALSE),Data!$B2:$C8,2,FALSE)</f>
        <v>W</v>
      </c>
      <c r="V19" s="14" t="str">
        <f>VLOOKUP(VLOOKUP(U19,Data!$A2:$B8,2,FALSE)+VLOOKUP(U19,Data!$C2:$D8,2,FALSE),Data!$B2:$C8,2,FALSE)</f>
        <v>T</v>
      </c>
      <c r="W19" s="14" t="str">
        <f>VLOOKUP(VLOOKUP(V19,Data!$A2:$B8,2,FALSE)+VLOOKUP(V19,Data!$C2:$D8,2,FALSE),Data!$B2:$C8,2,FALSE)</f>
        <v>F</v>
      </c>
      <c r="X19" s="14" t="str">
        <f>VLOOKUP(VLOOKUP(W19,Data!$A2:$B8,2,FALSE)+VLOOKUP(W19,Data!$C2:$D8,2,FALSE),Data!$B2:$C8,2,FALSE)</f>
        <v>Sa</v>
      </c>
      <c r="Y19" s="14" t="str">
        <f>VLOOKUP(VLOOKUP(X19,Data!$A2:$B8,2,FALSE)+VLOOKUP(X19,Data!$C2:$D8,2,FALSE),Data!$B2:$C8,2,FALSE)</f>
        <v>S</v>
      </c>
      <c r="Z19" s="14" t="str">
        <f>VLOOKUP(VLOOKUP(Y19,Data!$A2:$B8,2,FALSE)+VLOOKUP(Y19,Data!$C2:$D8,2,FALSE),Data!$B2:$C8,2,FALSE)</f>
        <v>M</v>
      </c>
      <c r="AA19" s="14" t="str">
        <f>VLOOKUP(VLOOKUP(Z19,Data!$A2:$B8,2,FALSE)+VLOOKUP(Z19,Data!$C2:$D8,2,FALSE),Data!$B2:$C8,2,FALSE)</f>
        <v>Tu</v>
      </c>
      <c r="AB19" s="14" t="str">
        <f>VLOOKUP(VLOOKUP(AA19,Data!$A2:$B8,2,FALSE)+VLOOKUP(AA19,Data!$C2:$D8,2,FALSE),Data!$B2:$C8,2,FALSE)</f>
        <v>W</v>
      </c>
      <c r="AC19" s="14" t="str">
        <f>VLOOKUP(VLOOKUP(AB19,Data!$A2:$B8,2,FALSE)+VLOOKUP(AB19,Data!$C2:$D8,2,FALSE),Data!$B2:$C8,2,FALSE)</f>
        <v>T</v>
      </c>
      <c r="AD19" s="14" t="str">
        <f>VLOOKUP(VLOOKUP(AC19,Data!$A2:$B8,2,FALSE)+VLOOKUP(AC19,Data!$C2:$D8,2,FALSE),Data!$B2:$C8,2,FALSE)</f>
        <v>F</v>
      </c>
      <c r="AE19" s="14" t="str">
        <f>VLOOKUP(VLOOKUP(AD19,Data!$A2:$B8,2,FALSE)+VLOOKUP(AD19,Data!$C2:$D8,2,FALSE),Data!$B2:$C8,2,FALSE)</f>
        <v>Sa</v>
      </c>
      <c r="AF19" s="16" t="str">
        <f>VLOOKUP(VLOOKUP(AE19,Data!$A2:$B8,2,FALSE)+VLOOKUP(AE19,Data!$C2:$D8,2,FALSE),Data!$B2:$C8,2,FALSE)</f>
        <v>S</v>
      </c>
      <c r="AG19" s="116" t="str">
        <f t="shared" si="0"/>
        <v/>
      </c>
      <c r="AH19" s="109"/>
      <c r="AI19" s="109"/>
      <c r="AJ19" s="129"/>
      <c r="AK19" s="117"/>
    </row>
    <row r="20" spans="1:37" ht="15.75" customHeight="1" x14ac:dyDescent="0.25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129" t="str">
        <f>AJ18</f>
        <v xml:space="preserve"> </v>
      </c>
      <c r="AK20" s="117" t="str">
        <f t="shared" si="1"/>
        <v>[?]</v>
      </c>
    </row>
    <row r="21" spans="1:37" x14ac:dyDescent="0.25">
      <c r="A21" s="53" t="s">
        <v>12</v>
      </c>
      <c r="B21" s="14" t="str">
        <f>VLOOKUP(VLOOKUP(AF19,Data!$A2:$B8,2,FALSE)+VLOOKUP(AF19,Data!$C2:$D8,2,FALSE),Data!$B2:$C8,2,FALSE)</f>
        <v>M</v>
      </c>
      <c r="C21" s="14" t="str">
        <f>VLOOKUP(VLOOKUP(B21,Data!$A2:$B8,2,FALSE)+VLOOKUP(B21,Data!$C2:$D8,2,FALSE),Data!$B2:$C8,2,FALSE)</f>
        <v>Tu</v>
      </c>
      <c r="D21" s="14" t="str">
        <f>VLOOKUP(VLOOKUP(C21,Data!$A2:$B8,2,FALSE)+VLOOKUP(C21,Data!$C2:$D8,2,FALSE),Data!$B2:$C8,2,FALSE)</f>
        <v>W</v>
      </c>
      <c r="E21" s="14" t="str">
        <f>VLOOKUP(VLOOKUP(D21,Data!$A2:$B8,2,FALSE)+VLOOKUP(D21,Data!$C2:$D8,2,FALSE),Data!$B2:$C8,2,FALSE)</f>
        <v>T</v>
      </c>
      <c r="F21" s="14" t="str">
        <f>VLOOKUP(VLOOKUP(E21,Data!$A2:$B8,2,FALSE)+VLOOKUP(E21,Data!$C2:$D8,2,FALSE),Data!$B2:$C8,2,FALSE)</f>
        <v>F</v>
      </c>
      <c r="G21" s="14" t="str">
        <f>VLOOKUP(VLOOKUP(F21,Data!$A2:$B8,2,FALSE)+VLOOKUP(F21,Data!$C2:$D8,2,FALSE),Data!$B2:$C8,2,FALSE)</f>
        <v>Sa</v>
      </c>
      <c r="H21" s="14" t="str">
        <f>VLOOKUP(VLOOKUP(G21,Data!$A2:$B8,2,FALSE)+VLOOKUP(G21,Data!$C2:$D8,2,FALSE),Data!$B2:$C8,2,FALSE)</f>
        <v>S</v>
      </c>
      <c r="I21" s="14" t="str">
        <f>VLOOKUP(VLOOKUP(H21,Data!$A2:$B8,2,FALSE)+VLOOKUP(H21,Data!$C2:$D8,2,FALSE),Data!$B2:$C8,2,FALSE)</f>
        <v>M</v>
      </c>
      <c r="J21" s="14" t="str">
        <f>VLOOKUP(VLOOKUP(I21,Data!$A2:$B8,2,FALSE)+VLOOKUP(I21,Data!$C2:$D8,2,FALSE),Data!$B2:$C8,2,FALSE)</f>
        <v>Tu</v>
      </c>
      <c r="K21" s="14" t="str">
        <f>VLOOKUP(VLOOKUP(J21,Data!$A2:$B8,2,FALSE)+VLOOKUP(J21,Data!$C2:$D8,2,FALSE),Data!$B2:$C8,2,FALSE)</f>
        <v>W</v>
      </c>
      <c r="L21" s="14" t="str">
        <f>VLOOKUP(VLOOKUP(K21,Data!$A2:$B8,2,FALSE)+VLOOKUP(K21,Data!$C2:$D8,2,FALSE),Data!$B2:$C8,2,FALSE)</f>
        <v>T</v>
      </c>
      <c r="M21" s="14" t="str">
        <f>VLOOKUP(VLOOKUP(L21,Data!$A2:$B8,2,FALSE)+VLOOKUP(L21,Data!$C2:$D8,2,FALSE),Data!$B2:$C8,2,FALSE)</f>
        <v>F</v>
      </c>
      <c r="N21" s="14" t="str">
        <f>VLOOKUP(VLOOKUP(M21,Data!$A2:$B8,2,FALSE)+VLOOKUP(M21,Data!$C2:$D8,2,FALSE),Data!$B2:$C8,2,FALSE)</f>
        <v>Sa</v>
      </c>
      <c r="O21" s="14" t="str">
        <f>VLOOKUP(VLOOKUP(N21,Data!$A2:$B8,2,FALSE)+VLOOKUP(N21,Data!$C2:$D8,2,FALSE),Data!$B2:$C8,2,FALSE)</f>
        <v>S</v>
      </c>
      <c r="P21" s="14" t="str">
        <f>VLOOKUP(VLOOKUP(O21,Data!$A2:$B8,2,FALSE)+VLOOKUP(O21,Data!$C2:$D8,2,FALSE),Data!$B2:$C8,2,FALSE)</f>
        <v>M</v>
      </c>
      <c r="Q21" s="14" t="str">
        <f>VLOOKUP(VLOOKUP(P21,Data!$A2:$B8,2,FALSE)+VLOOKUP(P21,Data!$C2:$D8,2,FALSE),Data!$B2:$C8,2,FALSE)</f>
        <v>Tu</v>
      </c>
      <c r="R21" s="14" t="str">
        <f>VLOOKUP(VLOOKUP(Q21,Data!$A2:$B8,2,FALSE)+VLOOKUP(Q21,Data!$C2:$D8,2,FALSE),Data!$B2:$C8,2,FALSE)</f>
        <v>W</v>
      </c>
      <c r="S21" s="14" t="str">
        <f>VLOOKUP(VLOOKUP(R21,Data!$A2:$B8,2,FALSE)+VLOOKUP(R21,Data!$C2:$D8,2,FALSE),Data!$B2:$C8,2,FALSE)</f>
        <v>T</v>
      </c>
      <c r="T21" s="14" t="str">
        <f>VLOOKUP(VLOOKUP(S21,Data!$A2:$B8,2,FALSE)+VLOOKUP(S21,Data!$C2:$D8,2,FALSE),Data!$B2:$C8,2,FALSE)</f>
        <v>F</v>
      </c>
      <c r="U21" s="14" t="str">
        <f>VLOOKUP(VLOOKUP(T21,Data!$A2:$B8,2,FALSE)+VLOOKUP(T21,Data!$C2:$D8,2,FALSE),Data!$B2:$C8,2,FALSE)</f>
        <v>Sa</v>
      </c>
      <c r="V21" s="14" t="str">
        <f>VLOOKUP(VLOOKUP(U21,Data!$A2:$B8,2,FALSE)+VLOOKUP(U21,Data!$C2:$D8,2,FALSE),Data!$B2:$C8,2,FALSE)</f>
        <v>S</v>
      </c>
      <c r="W21" s="14" t="str">
        <f>VLOOKUP(VLOOKUP(V21,Data!$A2:$B8,2,FALSE)+VLOOKUP(V21,Data!$C2:$D8,2,FALSE),Data!$B2:$C8,2,FALSE)</f>
        <v>M</v>
      </c>
      <c r="X21" s="14" t="str">
        <f>VLOOKUP(VLOOKUP(W21,Data!$A2:$B8,2,FALSE)+VLOOKUP(W21,Data!$C2:$D8,2,FALSE),Data!$B2:$C8,2,FALSE)</f>
        <v>Tu</v>
      </c>
      <c r="Y21" s="14" t="str">
        <f>VLOOKUP(VLOOKUP(X21,Data!$A2:$B8,2,FALSE)+VLOOKUP(X21,Data!$C2:$D8,2,FALSE),Data!$B2:$C8,2,FALSE)</f>
        <v>W</v>
      </c>
      <c r="Z21" s="14" t="str">
        <f>VLOOKUP(VLOOKUP(Y21,Data!$A2:$B8,2,FALSE)+VLOOKUP(Y21,Data!$C2:$D8,2,FALSE),Data!$B2:$C8,2,FALSE)</f>
        <v>T</v>
      </c>
      <c r="AA21" s="14" t="str">
        <f>VLOOKUP(VLOOKUP(Z21,Data!$A2:$B8,2,FALSE)+VLOOKUP(Z21,Data!$C2:$D8,2,FALSE),Data!$B2:$C8,2,FALSE)</f>
        <v>F</v>
      </c>
      <c r="AB21" s="14" t="str">
        <f>VLOOKUP(VLOOKUP(AA21,Data!$A2:$B8,2,FALSE)+VLOOKUP(AA21,Data!$C2:$D8,2,FALSE),Data!$B2:$C8,2,FALSE)</f>
        <v>Sa</v>
      </c>
      <c r="AC21" s="14" t="str">
        <f>VLOOKUP(VLOOKUP(AB21,Data!$A2:$B8,2,FALSE)+VLOOKUP(AB21,Data!$C2:$D8,2,FALSE),Data!$B2:$C8,2,FALSE)</f>
        <v>S</v>
      </c>
      <c r="AD21" s="14" t="str">
        <f>VLOOKUP(VLOOKUP(AC21,Data!$A2:$B8,2,FALSE)+VLOOKUP(AC21,Data!$C2:$D8,2,FALSE),Data!$B2:$C8,2,FALSE)</f>
        <v>M</v>
      </c>
      <c r="AE21" s="14" t="str">
        <f>VLOOKUP(VLOOKUP(AD21,Data!$A2:$B8,2,FALSE)+VLOOKUP(AD21,Data!$C2:$D8,2,FALSE),Data!$B2:$C8,2,FALSE)</f>
        <v>Tu</v>
      </c>
      <c r="AF21" s="16" t="str">
        <f>VLOOKUP(VLOOKUP(AE21,Data!$A2:$B8,2,FALSE)+VLOOKUP(AE21,Data!$C2:$D8,2,FALSE),Data!$B2:$C8,2,FALSE)</f>
        <v>W</v>
      </c>
      <c r="AG21" s="116" t="str">
        <f t="shared" si="0"/>
        <v/>
      </c>
      <c r="AH21" s="109"/>
      <c r="AI21" s="109"/>
      <c r="AJ21" s="129"/>
      <c r="AK21" s="117"/>
    </row>
    <row r="22" spans="1:37" ht="15.75" customHeight="1" x14ac:dyDescent="0.25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129" t="str">
        <f>AJ20</f>
        <v xml:space="preserve"> </v>
      </c>
      <c r="AK22" s="117" t="str">
        <f t="shared" si="1"/>
        <v>[?]</v>
      </c>
    </row>
    <row r="23" spans="1:37" x14ac:dyDescent="0.25">
      <c r="A23" s="53" t="s">
        <v>13</v>
      </c>
      <c r="B23" s="14" t="str">
        <f>VLOOKUP(VLOOKUP(AF21,Data!$A2:$B8,2,FALSE)+VLOOKUP(AF21,Data!$C2:$D8,2,FALSE),Data!$B2:$C8,2,FALSE)</f>
        <v>T</v>
      </c>
      <c r="C23" s="14" t="str">
        <f>VLOOKUP(VLOOKUP(B23,Data!$A2:$B8,2,FALSE)+VLOOKUP(B23,Data!$C2:$D8,2,FALSE),Data!$B2:$C8,2,FALSE)</f>
        <v>F</v>
      </c>
      <c r="D23" s="14" t="str">
        <f>VLOOKUP(VLOOKUP(C23,Data!$A2:$B8,2,FALSE)+VLOOKUP(C23,Data!$C2:$D8,2,FALSE),Data!$B2:$C8,2,FALSE)</f>
        <v>Sa</v>
      </c>
      <c r="E23" s="14" t="str">
        <f>VLOOKUP(VLOOKUP(D23,Data!$A2:$B8,2,FALSE)+VLOOKUP(D23,Data!$C2:$D8,2,FALSE),Data!$B2:$C8,2,FALSE)</f>
        <v>S</v>
      </c>
      <c r="F23" s="14" t="str">
        <f>VLOOKUP(VLOOKUP(E23,Data!$A2:$B8,2,FALSE)+VLOOKUP(E23,Data!$C2:$D8,2,FALSE),Data!$B2:$C8,2,FALSE)</f>
        <v>M</v>
      </c>
      <c r="G23" s="14" t="str">
        <f>VLOOKUP(VLOOKUP(F23,Data!$A2:$B8,2,FALSE)+VLOOKUP(F23,Data!$C2:$D8,2,FALSE),Data!$B2:$C8,2,FALSE)</f>
        <v>Tu</v>
      </c>
      <c r="H23" s="14" t="str">
        <f>VLOOKUP(VLOOKUP(G23,Data!$A2:$B8,2,FALSE)+VLOOKUP(G23,Data!$C2:$D8,2,FALSE),Data!$B2:$C8,2,FALSE)</f>
        <v>W</v>
      </c>
      <c r="I23" s="14" t="str">
        <f>VLOOKUP(VLOOKUP(H23,Data!$A2:$B8,2,FALSE)+VLOOKUP(H23,Data!$C2:$D8,2,FALSE),Data!$B2:$C8,2,FALSE)</f>
        <v>T</v>
      </c>
      <c r="J23" s="14" t="str">
        <f>VLOOKUP(VLOOKUP(I23,Data!$A2:$B8,2,FALSE)+VLOOKUP(I23,Data!$C2:$D8,2,FALSE),Data!$B2:$C8,2,FALSE)</f>
        <v>F</v>
      </c>
      <c r="K23" s="14" t="str">
        <f>VLOOKUP(VLOOKUP(J23,Data!$A2:$B8,2,FALSE)+VLOOKUP(J23,Data!$C2:$D8,2,FALSE),Data!$B2:$C8,2,FALSE)</f>
        <v>Sa</v>
      </c>
      <c r="L23" s="14" t="str">
        <f>VLOOKUP(VLOOKUP(K23,Data!$A2:$B8,2,FALSE)+VLOOKUP(K23,Data!$C2:$D8,2,FALSE),Data!$B2:$C8,2,FALSE)</f>
        <v>S</v>
      </c>
      <c r="M23" s="14" t="str">
        <f>VLOOKUP(VLOOKUP(L23,Data!$A2:$B8,2,FALSE)+VLOOKUP(L23,Data!$C2:$D8,2,FALSE),Data!$B2:$C8,2,FALSE)</f>
        <v>M</v>
      </c>
      <c r="N23" s="14" t="str">
        <f>VLOOKUP(VLOOKUP(M23,Data!$A2:$B8,2,FALSE)+VLOOKUP(M23,Data!$C2:$D8,2,FALSE),Data!$B2:$C8,2,FALSE)</f>
        <v>Tu</v>
      </c>
      <c r="O23" s="14" t="str">
        <f>VLOOKUP(VLOOKUP(N23,Data!$A2:$B8,2,FALSE)+VLOOKUP(N23,Data!$C2:$D8,2,FALSE),Data!$B2:$C8,2,FALSE)</f>
        <v>W</v>
      </c>
      <c r="P23" s="14" t="str">
        <f>VLOOKUP(VLOOKUP(O23,Data!$A2:$B8,2,FALSE)+VLOOKUP(O23,Data!$C2:$D8,2,FALSE),Data!$B2:$C8,2,FALSE)</f>
        <v>T</v>
      </c>
      <c r="Q23" s="14" t="str">
        <f>VLOOKUP(VLOOKUP(P23,Data!$A2:$B8,2,FALSE)+VLOOKUP(P23,Data!$C2:$D8,2,FALSE),Data!$B2:$C8,2,FALSE)</f>
        <v>F</v>
      </c>
      <c r="R23" s="14" t="str">
        <f>VLOOKUP(VLOOKUP(Q23,Data!$A2:$B8,2,FALSE)+VLOOKUP(Q23,Data!$C2:$D8,2,FALSE),Data!$B2:$C8,2,FALSE)</f>
        <v>Sa</v>
      </c>
      <c r="S23" s="14" t="str">
        <f>VLOOKUP(VLOOKUP(R23,Data!$A2:$B8,2,FALSE)+VLOOKUP(R23,Data!$C2:$D8,2,FALSE),Data!$B2:$C8,2,FALSE)</f>
        <v>S</v>
      </c>
      <c r="T23" s="14" t="str">
        <f>VLOOKUP(VLOOKUP(S23,Data!$A2:$B8,2,FALSE)+VLOOKUP(S23,Data!$C2:$D8,2,FALSE),Data!$B2:$C8,2,FALSE)</f>
        <v>M</v>
      </c>
      <c r="U23" s="14" t="str">
        <f>VLOOKUP(VLOOKUP(T23,Data!$A2:$B8,2,FALSE)+VLOOKUP(T23,Data!$C2:$D8,2,FALSE),Data!$B2:$C8,2,FALSE)</f>
        <v>Tu</v>
      </c>
      <c r="V23" s="14" t="str">
        <f>VLOOKUP(VLOOKUP(U23,Data!$A2:$B8,2,FALSE)+VLOOKUP(U23,Data!$C2:$D8,2,FALSE),Data!$B2:$C8,2,FALSE)</f>
        <v>W</v>
      </c>
      <c r="W23" s="14" t="str">
        <f>VLOOKUP(VLOOKUP(V23,Data!$A2:$B8,2,FALSE)+VLOOKUP(V23,Data!$C2:$D8,2,FALSE),Data!$B2:$C8,2,FALSE)</f>
        <v>T</v>
      </c>
      <c r="X23" s="14" t="str">
        <f>VLOOKUP(VLOOKUP(W23,Data!$A2:$B8,2,FALSE)+VLOOKUP(W23,Data!$C2:$D8,2,FALSE),Data!$B2:$C8,2,FALSE)</f>
        <v>F</v>
      </c>
      <c r="Y23" s="14" t="str">
        <f>VLOOKUP(VLOOKUP(X23,Data!$A2:$B8,2,FALSE)+VLOOKUP(X23,Data!$C2:$D8,2,FALSE),Data!$B2:$C8,2,FALSE)</f>
        <v>Sa</v>
      </c>
      <c r="Z23" s="14" t="str">
        <f>VLOOKUP(VLOOKUP(Y23,Data!$A2:$B8,2,FALSE)+VLOOKUP(Y23,Data!$C2:$D8,2,FALSE),Data!$B2:$C8,2,FALSE)</f>
        <v>S</v>
      </c>
      <c r="AA23" s="14" t="str">
        <f>VLOOKUP(VLOOKUP(Z23,Data!$A2:$B8,2,FALSE)+VLOOKUP(Z23,Data!$C2:$D8,2,FALSE),Data!$B2:$C8,2,FALSE)</f>
        <v>M</v>
      </c>
      <c r="AB23" s="14" t="str">
        <f>VLOOKUP(VLOOKUP(AA23,Data!$A2:$B8,2,FALSE)+VLOOKUP(AA23,Data!$C2:$D8,2,FALSE),Data!$B2:$C8,2,FALSE)</f>
        <v>Tu</v>
      </c>
      <c r="AC23" s="14" t="str">
        <f>VLOOKUP(VLOOKUP(AB23,Data!$A2:$B8,2,FALSE)+VLOOKUP(AB23,Data!$C2:$D8,2,FALSE),Data!$B2:$C8,2,FALSE)</f>
        <v>W</v>
      </c>
      <c r="AD23" s="14" t="str">
        <f>VLOOKUP(VLOOKUP(AC23,Data!$A2:$B8,2,FALSE)+VLOOKUP(AC23,Data!$C2:$D8,2,FALSE),Data!$B2:$C8,2,FALSE)</f>
        <v>T</v>
      </c>
      <c r="AE23" s="14" t="str">
        <f>VLOOKUP(VLOOKUP(AD23,Data!$A2:$B8,2,FALSE)+VLOOKUP(AD23,Data!$C2:$D8,2,FALSE),Data!$B2:$C8,2,FALSE)</f>
        <v>F</v>
      </c>
      <c r="AF23" s="63"/>
      <c r="AG23" s="116" t="str">
        <f t="shared" si="0"/>
        <v/>
      </c>
      <c r="AH23" s="109"/>
      <c r="AI23" s="109"/>
      <c r="AJ23" s="129"/>
      <c r="AK23" s="117"/>
    </row>
    <row r="24" spans="1:37" ht="15.75" customHeight="1" x14ac:dyDescent="0.25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129" t="str">
        <f>AJ22</f>
        <v xml:space="preserve"> </v>
      </c>
      <c r="AK24" s="117" t="str">
        <f t="shared" si="1"/>
        <v>[?]</v>
      </c>
    </row>
    <row r="25" spans="1:37" x14ac:dyDescent="0.25">
      <c r="A25" s="53" t="s">
        <v>14</v>
      </c>
      <c r="B25" s="14" t="str">
        <f>VLOOKUP(VLOOKUP(AE23,Data!$A2:$B8,2,FALSE)+VLOOKUP(AE23,Data!$C2:$D8,2,FALSE),Data!$B2:$C8,2,FALSE)</f>
        <v>Sa</v>
      </c>
      <c r="C25" s="14" t="str">
        <f>VLOOKUP(VLOOKUP(B25,Data!$A2:$B8,2,FALSE)+VLOOKUP(B25,Data!$C2:$D8,2,FALSE),Data!$B2:$C8,2,FALSE)</f>
        <v>S</v>
      </c>
      <c r="D25" s="14" t="str">
        <f>VLOOKUP(VLOOKUP(C25,Data!$A2:$B8,2,FALSE)+VLOOKUP(C25,Data!$C2:$D8,2,FALSE),Data!$B2:$C8,2,FALSE)</f>
        <v>M</v>
      </c>
      <c r="E25" s="14" t="str">
        <f>VLOOKUP(VLOOKUP(D25,Data!$A2:$B8,2,FALSE)+VLOOKUP(D25,Data!$C2:$D8,2,FALSE),Data!$B2:$C8,2,FALSE)</f>
        <v>Tu</v>
      </c>
      <c r="F25" s="14" t="str">
        <f>VLOOKUP(VLOOKUP(E25,Data!$A2:$B8,2,FALSE)+VLOOKUP(E25,Data!$C2:$D8,2,FALSE),Data!$B2:$C8,2,FALSE)</f>
        <v>W</v>
      </c>
      <c r="G25" s="14" t="str">
        <f>VLOOKUP(VLOOKUP(F25,Data!$A2:$B8,2,FALSE)+VLOOKUP(F25,Data!$C2:$D8,2,FALSE),Data!$B2:$C8,2,FALSE)</f>
        <v>T</v>
      </c>
      <c r="H25" s="14" t="str">
        <f>VLOOKUP(VLOOKUP(G25,Data!$A2:$B8,2,FALSE)+VLOOKUP(G25,Data!$C2:$D8,2,FALSE),Data!$B2:$C8,2,FALSE)</f>
        <v>F</v>
      </c>
      <c r="I25" s="14" t="str">
        <f>VLOOKUP(VLOOKUP(H25,Data!$A2:$B8,2,FALSE)+VLOOKUP(H25,Data!$C2:$D8,2,FALSE),Data!$B2:$C8,2,FALSE)</f>
        <v>Sa</v>
      </c>
      <c r="J25" s="14" t="str">
        <f>VLOOKUP(VLOOKUP(I25,Data!$A2:$B8,2,FALSE)+VLOOKUP(I25,Data!$C2:$D8,2,FALSE),Data!$B2:$C8,2,FALSE)</f>
        <v>S</v>
      </c>
      <c r="K25" s="14" t="str">
        <f>VLOOKUP(VLOOKUP(J25,Data!$A2:$B8,2,FALSE)+VLOOKUP(J25,Data!$C2:$D8,2,FALSE),Data!$B2:$C8,2,FALSE)</f>
        <v>M</v>
      </c>
      <c r="L25" s="14" t="str">
        <f>VLOOKUP(VLOOKUP(K25,Data!$A2:$B8,2,FALSE)+VLOOKUP(K25,Data!$C2:$D8,2,FALSE),Data!$B2:$C8,2,FALSE)</f>
        <v>Tu</v>
      </c>
      <c r="M25" s="14" t="str">
        <f>VLOOKUP(VLOOKUP(L25,Data!$A2:$B8,2,FALSE)+VLOOKUP(L25,Data!$C2:$D8,2,FALSE),Data!$B2:$C8,2,FALSE)</f>
        <v>W</v>
      </c>
      <c r="N25" s="14" t="str">
        <f>VLOOKUP(VLOOKUP(M25,Data!$A2:$B8,2,FALSE)+VLOOKUP(M25,Data!$C2:$D8,2,FALSE),Data!$B2:$C8,2,FALSE)</f>
        <v>T</v>
      </c>
      <c r="O25" s="14" t="str">
        <f>VLOOKUP(VLOOKUP(N25,Data!$A2:$B8,2,FALSE)+VLOOKUP(N25,Data!$C2:$D8,2,FALSE),Data!$B2:$C8,2,FALSE)</f>
        <v>F</v>
      </c>
      <c r="P25" s="14" t="str">
        <f>VLOOKUP(VLOOKUP(O25,Data!$A2:$B8,2,FALSE)+VLOOKUP(O25,Data!$C2:$D8,2,FALSE),Data!$B2:$C8,2,FALSE)</f>
        <v>Sa</v>
      </c>
      <c r="Q25" s="14" t="str">
        <f>VLOOKUP(VLOOKUP(P25,Data!$A2:$B8,2,FALSE)+VLOOKUP(P25,Data!$C2:$D8,2,FALSE),Data!$B2:$C8,2,FALSE)</f>
        <v>S</v>
      </c>
      <c r="R25" s="14" t="str">
        <f>VLOOKUP(VLOOKUP(Q25,Data!$A2:$B8,2,FALSE)+VLOOKUP(Q25,Data!$C2:$D8,2,FALSE),Data!$B2:$C8,2,FALSE)</f>
        <v>M</v>
      </c>
      <c r="S25" s="14" t="str">
        <f>VLOOKUP(VLOOKUP(R25,Data!$A2:$B8,2,FALSE)+VLOOKUP(R25,Data!$C2:$D8,2,FALSE),Data!$B2:$C8,2,FALSE)</f>
        <v>Tu</v>
      </c>
      <c r="T25" s="14" t="str">
        <f>VLOOKUP(VLOOKUP(S25,Data!$A2:$B8,2,FALSE)+VLOOKUP(S25,Data!$C2:$D8,2,FALSE),Data!$B2:$C8,2,FALSE)</f>
        <v>W</v>
      </c>
      <c r="U25" s="14" t="str">
        <f>VLOOKUP(VLOOKUP(T25,Data!$A2:$B8,2,FALSE)+VLOOKUP(T25,Data!$C2:$D8,2,FALSE),Data!$B2:$C8,2,FALSE)</f>
        <v>T</v>
      </c>
      <c r="V25" s="14" t="str">
        <f>VLOOKUP(VLOOKUP(U25,Data!$A2:$B8,2,FALSE)+VLOOKUP(U25,Data!$C2:$D8,2,FALSE),Data!$B2:$C8,2,FALSE)</f>
        <v>F</v>
      </c>
      <c r="W25" s="14" t="str">
        <f>VLOOKUP(VLOOKUP(V25,Data!$A2:$B8,2,FALSE)+VLOOKUP(V25,Data!$C2:$D8,2,FALSE),Data!$B2:$C8,2,FALSE)</f>
        <v>Sa</v>
      </c>
      <c r="X25" s="14" t="str">
        <f>VLOOKUP(VLOOKUP(W25,Data!$A2:$B8,2,FALSE)+VLOOKUP(W25,Data!$C2:$D8,2,FALSE),Data!$B2:$C8,2,FALSE)</f>
        <v>S</v>
      </c>
      <c r="Y25" s="14" t="str">
        <f>VLOOKUP(VLOOKUP(X25,Data!$A2:$B8,2,FALSE)+VLOOKUP(X25,Data!$C2:$D8,2,FALSE),Data!$B2:$C8,2,FALSE)</f>
        <v>M</v>
      </c>
      <c r="Z25" s="14" t="str">
        <f>VLOOKUP(VLOOKUP(Y25,Data!$A2:$B8,2,FALSE)+VLOOKUP(Y25,Data!$C2:$D8,2,FALSE),Data!$B2:$C8,2,FALSE)</f>
        <v>Tu</v>
      </c>
      <c r="AA25" s="14" t="str">
        <f>VLOOKUP(VLOOKUP(Z25,Data!$A2:$B8,2,FALSE)+VLOOKUP(Z25,Data!$C2:$D8,2,FALSE),Data!$B2:$C8,2,FALSE)</f>
        <v>W</v>
      </c>
      <c r="AB25" s="14" t="str">
        <f>VLOOKUP(VLOOKUP(AA25,Data!$A2:$B8,2,FALSE)+VLOOKUP(AA25,Data!$C2:$D8,2,FALSE),Data!$B2:$C8,2,FALSE)</f>
        <v>T</v>
      </c>
      <c r="AC25" s="14" t="str">
        <f>VLOOKUP(VLOOKUP(AB25,Data!$A2:$B8,2,FALSE)+VLOOKUP(AB25,Data!$C2:$D8,2,FALSE),Data!$B2:$C8,2,FALSE)</f>
        <v>F</v>
      </c>
      <c r="AD25" s="14" t="str">
        <f>VLOOKUP(VLOOKUP(AC25,Data!$A2:$B8,2,FALSE)+VLOOKUP(AC25,Data!$C2:$D8,2,FALSE),Data!$B2:$C8,2,FALSE)</f>
        <v>Sa</v>
      </c>
      <c r="AE25" s="14" t="str">
        <f>VLOOKUP(VLOOKUP(AD25,Data!$A2:$B8,2,FALSE)+VLOOKUP(AD25,Data!$C2:$D8,2,FALSE),Data!$B2:$C8,2,FALSE)</f>
        <v>S</v>
      </c>
      <c r="AF25" s="16" t="str">
        <f>VLOOKUP(VLOOKUP(AE25,Data!$A2:$B8,2,FALSE)+VLOOKUP(AE25,Data!$C2:$D8,2,FALSE),Data!$B2:$C8,2,FALSE)</f>
        <v>M</v>
      </c>
      <c r="AG25" s="116" t="str">
        <f t="shared" si="0"/>
        <v/>
      </c>
      <c r="AH25" s="109"/>
      <c r="AI25" s="109"/>
      <c r="AJ25" s="129"/>
      <c r="AK25" s="117"/>
    </row>
    <row r="26" spans="1:37" ht="15.75" customHeight="1" x14ac:dyDescent="0.25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129" t="str">
        <f>AJ24</f>
        <v xml:space="preserve"> </v>
      </c>
      <c r="AK26" s="117" t="str">
        <f t="shared" si="1"/>
        <v>[?]</v>
      </c>
    </row>
    <row r="27" spans="1:37" x14ac:dyDescent="0.25">
      <c r="A27" s="53" t="s">
        <v>15</v>
      </c>
      <c r="B27" s="14" t="str">
        <f>VLOOKUP(VLOOKUP(AF25,Data!$A2:$B8,2,FALSE)+VLOOKUP(AF25,Data!$C2:$D8,2,FALSE),Data!$B2:$C8,2,FALSE)</f>
        <v>Tu</v>
      </c>
      <c r="C27" s="14" t="str">
        <f>VLOOKUP(VLOOKUP(B27,Data!$A2:$B8,2,FALSE)+VLOOKUP(B27,Data!$C2:$D8,2,FALSE),Data!$B2:$C8,2,FALSE)</f>
        <v>W</v>
      </c>
      <c r="D27" s="14" t="str">
        <f>VLOOKUP(VLOOKUP(C27,Data!$A2:$B8,2,FALSE)+VLOOKUP(C27,Data!$C2:$D8,2,FALSE),Data!$B2:$C8,2,FALSE)</f>
        <v>T</v>
      </c>
      <c r="E27" s="14" t="str">
        <f>VLOOKUP(VLOOKUP(D27,Data!$A2:$B8,2,FALSE)+VLOOKUP(D27,Data!$C2:$D8,2,FALSE),Data!$B2:$C8,2,FALSE)</f>
        <v>F</v>
      </c>
      <c r="F27" s="14" t="str">
        <f>VLOOKUP(VLOOKUP(E27,Data!$A2:$B8,2,FALSE)+VLOOKUP(E27,Data!$C2:$D8,2,FALSE),Data!$B2:$C8,2,FALSE)</f>
        <v>Sa</v>
      </c>
      <c r="G27" s="14" t="str">
        <f>VLOOKUP(VLOOKUP(F27,Data!$A2:$B8,2,FALSE)+VLOOKUP(F27,Data!$C2:$D8,2,FALSE),Data!$B2:$C8,2,FALSE)</f>
        <v>S</v>
      </c>
      <c r="H27" s="14" t="str">
        <f>VLOOKUP(VLOOKUP(G27,Data!$A2:$B8,2,FALSE)+VLOOKUP(G27,Data!$C2:$D8,2,FALSE),Data!$B2:$C8,2,FALSE)</f>
        <v>M</v>
      </c>
      <c r="I27" s="14" t="str">
        <f>VLOOKUP(VLOOKUP(H27,Data!$A2:$B8,2,FALSE)+VLOOKUP(H27,Data!$C2:$D8,2,FALSE),Data!$B2:$C8,2,FALSE)</f>
        <v>Tu</v>
      </c>
      <c r="J27" s="14" t="str">
        <f>VLOOKUP(VLOOKUP(I27,Data!$A2:$B8,2,FALSE)+VLOOKUP(I27,Data!$C2:$D8,2,FALSE),Data!$B2:$C8,2,FALSE)</f>
        <v>W</v>
      </c>
      <c r="K27" s="14" t="str">
        <f>VLOOKUP(VLOOKUP(J27,Data!$A2:$B8,2,FALSE)+VLOOKUP(J27,Data!$C2:$D8,2,FALSE),Data!$B2:$C8,2,FALSE)</f>
        <v>T</v>
      </c>
      <c r="L27" s="14" t="str">
        <f>VLOOKUP(VLOOKUP(K27,Data!$A2:$B8,2,FALSE)+VLOOKUP(K27,Data!$C2:$D8,2,FALSE),Data!$B2:$C8,2,FALSE)</f>
        <v>F</v>
      </c>
      <c r="M27" s="14" t="str">
        <f>VLOOKUP(VLOOKUP(L27,Data!$A2:$B8,2,FALSE)+VLOOKUP(L27,Data!$C2:$D8,2,FALSE),Data!$B2:$C8,2,FALSE)</f>
        <v>Sa</v>
      </c>
      <c r="N27" s="14" t="str">
        <f>VLOOKUP(VLOOKUP(M27,Data!$A2:$B8,2,FALSE)+VLOOKUP(M27,Data!$C2:$D8,2,FALSE),Data!$B2:$C8,2,FALSE)</f>
        <v>S</v>
      </c>
      <c r="O27" s="14" t="str">
        <f>VLOOKUP(VLOOKUP(N27,Data!$A2:$B8,2,FALSE)+VLOOKUP(N27,Data!$C2:$D8,2,FALSE),Data!$B2:$C8,2,FALSE)</f>
        <v>M</v>
      </c>
      <c r="P27" s="14" t="str">
        <f>VLOOKUP(VLOOKUP(O27,Data!$A2:$B8,2,FALSE)+VLOOKUP(O27,Data!$C2:$D8,2,FALSE),Data!$B2:$C8,2,FALSE)</f>
        <v>Tu</v>
      </c>
      <c r="Q27" s="14" t="str">
        <f>VLOOKUP(VLOOKUP(P27,Data!$A2:$B8,2,FALSE)+VLOOKUP(P27,Data!$C2:$D8,2,FALSE),Data!$B2:$C8,2,FALSE)</f>
        <v>W</v>
      </c>
      <c r="R27" s="14" t="str">
        <f>VLOOKUP(VLOOKUP(Q27,Data!$A2:$B8,2,FALSE)+VLOOKUP(Q27,Data!$C2:$D8,2,FALSE),Data!$B2:$C8,2,FALSE)</f>
        <v>T</v>
      </c>
      <c r="S27" s="14" t="str">
        <f>VLOOKUP(VLOOKUP(R27,Data!$A2:$B8,2,FALSE)+VLOOKUP(R27,Data!$C2:$D8,2,FALSE),Data!$B2:$C8,2,FALSE)</f>
        <v>F</v>
      </c>
      <c r="T27" s="14" t="str">
        <f>VLOOKUP(VLOOKUP(S27,Data!$A2:$B8,2,FALSE)+VLOOKUP(S27,Data!$C2:$D8,2,FALSE),Data!$B2:$C8,2,FALSE)</f>
        <v>Sa</v>
      </c>
      <c r="U27" s="14" t="str">
        <f>VLOOKUP(VLOOKUP(T27,Data!$A2:$B8,2,FALSE)+VLOOKUP(T27,Data!$C2:$D8,2,FALSE),Data!$B2:$C8,2,FALSE)</f>
        <v>S</v>
      </c>
      <c r="V27" s="14" t="str">
        <f>VLOOKUP(VLOOKUP(U27,Data!$A2:$B8,2,FALSE)+VLOOKUP(U27,Data!$C2:$D8,2,FALSE),Data!$B2:$C8,2,FALSE)</f>
        <v>M</v>
      </c>
      <c r="W27" s="14" t="str">
        <f>VLOOKUP(VLOOKUP(V27,Data!$A2:$B8,2,FALSE)+VLOOKUP(V27,Data!$C2:$D8,2,FALSE),Data!$B2:$C8,2,FALSE)</f>
        <v>Tu</v>
      </c>
      <c r="X27" s="14" t="str">
        <f>VLOOKUP(VLOOKUP(W27,Data!$A2:$B8,2,FALSE)+VLOOKUP(W27,Data!$C2:$D8,2,FALSE),Data!$B2:$C8,2,FALSE)</f>
        <v>W</v>
      </c>
      <c r="Y27" s="14" t="str">
        <f>VLOOKUP(VLOOKUP(X27,Data!$A2:$B8,2,FALSE)+VLOOKUP(X27,Data!$C2:$D8,2,FALSE),Data!$B2:$C8,2,FALSE)</f>
        <v>T</v>
      </c>
      <c r="Z27" s="14" t="str">
        <f>VLOOKUP(VLOOKUP(Y27,Data!$A2:$B8,2,FALSE)+VLOOKUP(Y27,Data!$C2:$D8,2,FALSE),Data!$B2:$C8,2,FALSE)</f>
        <v>F</v>
      </c>
      <c r="AA27" s="14" t="str">
        <f>VLOOKUP(VLOOKUP(Z27,Data!$A2:$B8,2,FALSE)+VLOOKUP(Z27,Data!$C2:$D8,2,FALSE),Data!$B2:$C8,2,FALSE)</f>
        <v>Sa</v>
      </c>
      <c r="AB27" s="14" t="str">
        <f>VLOOKUP(VLOOKUP(AA27,Data!$A2:$B8,2,FALSE)+VLOOKUP(AA27,Data!$C2:$D8,2,FALSE),Data!$B2:$C8,2,FALSE)</f>
        <v>S</v>
      </c>
      <c r="AC27" s="14" t="str">
        <f>VLOOKUP(VLOOKUP(AB27,Data!$A2:$B8,2,FALSE)+VLOOKUP(AB27,Data!$C2:$D8,2,FALSE),Data!$B2:$C8,2,FALSE)</f>
        <v>M</v>
      </c>
      <c r="AD27" s="14" t="str">
        <f>VLOOKUP(VLOOKUP(AC27,Data!$A2:$B8,2,FALSE)+VLOOKUP(AC27,Data!$C2:$D8,2,FALSE),Data!$B2:$C8,2,FALSE)</f>
        <v>Tu</v>
      </c>
      <c r="AE27" s="14" t="str">
        <f>VLOOKUP(VLOOKUP(AD27,Data!$A2:$B8,2,FALSE)+VLOOKUP(AD27,Data!$C2:$D8,2,FALSE),Data!$B2:$C8,2,FALSE)</f>
        <v>W</v>
      </c>
      <c r="AF27" s="63"/>
      <c r="AG27" s="116" t="str">
        <f t="shared" si="0"/>
        <v/>
      </c>
      <c r="AH27" s="109"/>
      <c r="AI27" s="109"/>
      <c r="AJ27" s="129"/>
      <c r="AK27" s="117"/>
    </row>
    <row r="28" spans="1:37" ht="15.75" customHeight="1" x14ac:dyDescent="0.25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129" t="str">
        <f>AJ26</f>
        <v xml:space="preserve"> </v>
      </c>
      <c r="AK28" s="117" t="str">
        <f t="shared" si="1"/>
        <v>[?]</v>
      </c>
    </row>
    <row r="29" spans="1:37" x14ac:dyDescent="0.25">
      <c r="A29" s="53" t="s">
        <v>16</v>
      </c>
      <c r="B29" s="14" t="str">
        <f>VLOOKUP(VLOOKUP(AE27,Data!$A2:$B8,2,FALSE)+VLOOKUP(AE27,Data!$C2:$D8,2,FALSE),Data!$B2:$C8,2,FALSE)</f>
        <v>T</v>
      </c>
      <c r="C29" s="14" t="str">
        <f>VLOOKUP(VLOOKUP(B29,Data!$A2:$B8,2,FALSE)+VLOOKUP(B29,Data!$C2:$D8,2,FALSE),Data!$B2:$C8,2,FALSE)</f>
        <v>F</v>
      </c>
      <c r="D29" s="14" t="str">
        <f>VLOOKUP(VLOOKUP(C29,Data!$A2:$B8,2,FALSE)+VLOOKUP(C29,Data!$C2:$D8,2,FALSE),Data!$B2:$C8,2,FALSE)</f>
        <v>Sa</v>
      </c>
      <c r="E29" s="14" t="str">
        <f>VLOOKUP(VLOOKUP(D29,Data!$A2:$B8,2,FALSE)+VLOOKUP(D29,Data!$C2:$D8,2,FALSE),Data!$B2:$C8,2,FALSE)</f>
        <v>S</v>
      </c>
      <c r="F29" s="14" t="str">
        <f>VLOOKUP(VLOOKUP(E29,Data!$A2:$B8,2,FALSE)+VLOOKUP(E29,Data!$C2:$D8,2,FALSE),Data!$B2:$C8,2,FALSE)</f>
        <v>M</v>
      </c>
      <c r="G29" s="14" t="str">
        <f>VLOOKUP(VLOOKUP(F29,Data!$A2:$B8,2,FALSE)+VLOOKUP(F29,Data!$C2:$D8,2,FALSE),Data!$B2:$C8,2,FALSE)</f>
        <v>Tu</v>
      </c>
      <c r="H29" s="14" t="str">
        <f>VLOOKUP(VLOOKUP(G29,Data!$A2:$B8,2,FALSE)+VLOOKUP(G29,Data!$C2:$D8,2,FALSE),Data!$B2:$C8,2,FALSE)</f>
        <v>W</v>
      </c>
      <c r="I29" s="14" t="str">
        <f>VLOOKUP(VLOOKUP(H29,Data!$A2:$B8,2,FALSE)+VLOOKUP(H29,Data!$C2:$D8,2,FALSE),Data!$B2:$C8,2,FALSE)</f>
        <v>T</v>
      </c>
      <c r="J29" s="14" t="str">
        <f>VLOOKUP(VLOOKUP(I29,Data!$A2:$B8,2,FALSE)+VLOOKUP(I29,Data!$C2:$D8,2,FALSE),Data!$B2:$C8,2,FALSE)</f>
        <v>F</v>
      </c>
      <c r="K29" s="14" t="str">
        <f>VLOOKUP(VLOOKUP(J29,Data!$A2:$B8,2,FALSE)+VLOOKUP(J29,Data!$C2:$D8,2,FALSE),Data!$B2:$C8,2,FALSE)</f>
        <v>Sa</v>
      </c>
      <c r="L29" s="14" t="str">
        <f>VLOOKUP(VLOOKUP(K29,Data!$A2:$B8,2,FALSE)+VLOOKUP(K29,Data!$C2:$D8,2,FALSE),Data!$B2:$C8,2,FALSE)</f>
        <v>S</v>
      </c>
      <c r="M29" s="14" t="str">
        <f>VLOOKUP(VLOOKUP(L29,Data!$A2:$B8,2,FALSE)+VLOOKUP(L29,Data!$C2:$D8,2,FALSE),Data!$B2:$C8,2,FALSE)</f>
        <v>M</v>
      </c>
      <c r="N29" s="14" t="str">
        <f>VLOOKUP(VLOOKUP(M29,Data!$A2:$B8,2,FALSE)+VLOOKUP(M29,Data!$C2:$D8,2,FALSE),Data!$B2:$C8,2,FALSE)</f>
        <v>Tu</v>
      </c>
      <c r="O29" s="14" t="str">
        <f>VLOOKUP(VLOOKUP(N29,Data!$A2:$B8,2,FALSE)+VLOOKUP(N29,Data!$C2:$D8,2,FALSE),Data!$B2:$C8,2,FALSE)</f>
        <v>W</v>
      </c>
      <c r="P29" s="14" t="str">
        <f>VLOOKUP(VLOOKUP(O29,Data!$A2:$B8,2,FALSE)+VLOOKUP(O29,Data!$C2:$D8,2,FALSE),Data!$B2:$C8,2,FALSE)</f>
        <v>T</v>
      </c>
      <c r="Q29" s="14" t="str">
        <f>VLOOKUP(VLOOKUP(P29,Data!$A2:$B8,2,FALSE)+VLOOKUP(P29,Data!$C2:$D8,2,FALSE),Data!$B2:$C8,2,FALSE)</f>
        <v>F</v>
      </c>
      <c r="R29" s="14" t="str">
        <f>VLOOKUP(VLOOKUP(Q29,Data!$A2:$B8,2,FALSE)+VLOOKUP(Q29,Data!$C2:$D8,2,FALSE),Data!$B2:$C8,2,FALSE)</f>
        <v>Sa</v>
      </c>
      <c r="S29" s="14" t="str">
        <f>VLOOKUP(VLOOKUP(R29,Data!$A2:$B8,2,FALSE)+VLOOKUP(R29,Data!$C2:$D8,2,FALSE),Data!$B2:$C8,2,FALSE)</f>
        <v>S</v>
      </c>
      <c r="T29" s="14" t="str">
        <f>VLOOKUP(VLOOKUP(S29,Data!$A2:$B8,2,FALSE)+VLOOKUP(S29,Data!$C2:$D8,2,FALSE),Data!$B2:$C8,2,FALSE)</f>
        <v>M</v>
      </c>
      <c r="U29" s="14" t="str">
        <f>VLOOKUP(VLOOKUP(T29,Data!$A2:$B8,2,FALSE)+VLOOKUP(T29,Data!$C2:$D8,2,FALSE),Data!$B2:$C8,2,FALSE)</f>
        <v>Tu</v>
      </c>
      <c r="V29" s="14" t="str">
        <f>VLOOKUP(VLOOKUP(U29,Data!$A2:$B8,2,FALSE)+VLOOKUP(U29,Data!$C2:$D8,2,FALSE),Data!$B2:$C8,2,FALSE)</f>
        <v>W</v>
      </c>
      <c r="W29" s="14" t="str">
        <f>VLOOKUP(VLOOKUP(V29,Data!$A2:$B8,2,FALSE)+VLOOKUP(V29,Data!$C2:$D8,2,FALSE),Data!$B2:$C8,2,FALSE)</f>
        <v>T</v>
      </c>
      <c r="X29" s="14" t="str">
        <f>VLOOKUP(VLOOKUP(W29,Data!$A2:$B8,2,FALSE)+VLOOKUP(W29,Data!$C2:$D8,2,FALSE),Data!$B2:$C8,2,FALSE)</f>
        <v>F</v>
      </c>
      <c r="Y29" s="14" t="str">
        <f>VLOOKUP(VLOOKUP(X29,Data!$A2:$B8,2,FALSE)+VLOOKUP(X29,Data!$C2:$D8,2,FALSE),Data!$B2:$C8,2,FALSE)</f>
        <v>Sa</v>
      </c>
      <c r="Z29" s="14" t="str">
        <f>VLOOKUP(VLOOKUP(Y29,Data!$A2:$B8,2,FALSE)+VLOOKUP(Y29,Data!$C2:$D8,2,FALSE),Data!$B2:$C8,2,FALSE)</f>
        <v>S</v>
      </c>
      <c r="AA29" s="14" t="str">
        <f>VLOOKUP(VLOOKUP(Z29,Data!$A2:$B8,2,FALSE)+VLOOKUP(Z29,Data!$C2:$D8,2,FALSE),Data!$B2:$C8,2,FALSE)</f>
        <v>M</v>
      </c>
      <c r="AB29" s="14" t="str">
        <f>VLOOKUP(VLOOKUP(AA29,Data!$A2:$B8,2,FALSE)+VLOOKUP(AA29,Data!$C2:$D8,2,FALSE),Data!$B2:$C8,2,FALSE)</f>
        <v>Tu</v>
      </c>
      <c r="AC29" s="14" t="str">
        <f>VLOOKUP(VLOOKUP(AB29,Data!$A2:$B8,2,FALSE)+VLOOKUP(AB29,Data!$C2:$D8,2,FALSE),Data!$B2:$C8,2,FALSE)</f>
        <v>W</v>
      </c>
      <c r="AD29" s="14" t="str">
        <f>VLOOKUP(VLOOKUP(AC29,Data!$A2:$B8,2,FALSE)+VLOOKUP(AC29,Data!$C2:$D8,2,FALSE),Data!$B2:$C8,2,FALSE)</f>
        <v>T</v>
      </c>
      <c r="AE29" s="14" t="str">
        <f>VLOOKUP(VLOOKUP(AD29,Data!$A2:$B8,2,FALSE)+VLOOKUP(AD29,Data!$C2:$D8,2,FALSE),Data!$B2:$C8,2,FALSE)</f>
        <v>F</v>
      </c>
      <c r="AF29" s="16" t="str">
        <f>VLOOKUP(VLOOKUP(AE29,Data!$A2:$B8,2,FALSE)+VLOOKUP(AE29,Data!$C2:$D8,2,FALSE),Data!$B2:$C8,2,FALSE)</f>
        <v>Sa</v>
      </c>
      <c r="AG29" s="116" t="str">
        <f t="shared" si="0"/>
        <v/>
      </c>
      <c r="AH29" s="109"/>
      <c r="AI29" s="109"/>
      <c r="AJ29" s="129"/>
      <c r="AK29" s="117"/>
    </row>
    <row r="30" spans="1:37" ht="15.75" customHeight="1" thickBot="1" x14ac:dyDescent="0.3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131" t="str">
        <f>AJ28</f>
        <v xml:space="preserve"> </v>
      </c>
      <c r="AK30" s="121" t="str">
        <f t="shared" si="1"/>
        <v>[?]</v>
      </c>
    </row>
    <row r="31" spans="1:37" ht="12.75" customHeight="1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132"/>
      <c r="AK31" s="122"/>
    </row>
    <row r="32" spans="1:37" ht="21" customHeight="1" thickBot="1" x14ac:dyDescent="0.3">
      <c r="A32" s="243" t="s">
        <v>45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66"/>
      <c r="U32" s="118"/>
      <c r="V32" s="119"/>
      <c r="W32" s="119"/>
      <c r="X32" s="119"/>
      <c r="Y32" s="119"/>
      <c r="Z32" s="120" t="str">
        <f>"HOME LEAVE POINTS TOTAL "&amp;U1&amp;":"</f>
        <v>HOME LEAVE POINTS TOTAL 2022:</v>
      </c>
      <c r="AA32" s="124"/>
      <c r="AB32" s="120"/>
      <c r="AC32" s="120"/>
      <c r="AD32" s="120"/>
      <c r="AE32" s="120"/>
      <c r="AF32" s="120"/>
      <c r="AG32" s="267">
        <f>AI30</f>
        <v>0</v>
      </c>
      <c r="AH32" s="268"/>
      <c r="AI32" s="268"/>
      <c r="AJ32" s="133"/>
      <c r="AK32" s="123"/>
    </row>
    <row r="33" spans="1:36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213"/>
      <c r="AJ33" s="214"/>
    </row>
    <row r="34" spans="1:36" ht="13.5" x14ac:dyDescent="0.25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241"/>
      <c r="AJ34" s="214"/>
    </row>
    <row r="35" spans="1:36" x14ac:dyDescent="0.25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241"/>
      <c r="AJ35" s="214"/>
    </row>
    <row r="36" spans="1:36" x14ac:dyDescent="0.25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241"/>
      <c r="AJ36" s="214"/>
    </row>
    <row r="37" spans="1:36" x14ac:dyDescent="0.25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5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5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ht="13.5" x14ac:dyDescent="0.35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5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5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U1:W1"/>
    <mergeCell ref="AG1:AI1"/>
    <mergeCell ref="AG2:AH3"/>
    <mergeCell ref="AK1:AK6"/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 xr:uid="{00000000-0002-0000-0200-000000000000}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200-000001000000}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 xr:uid="{00000000-0002-0000-0200-000002000000}"/>
    <dataValidation allowBlank="1" showErrorMessage="1" promptTitle="Input Hardship Classification" prompt="Input hardship classification for the month" sqref="AJ7:AK7 AJ9" xr:uid="{00000000-0002-0000-0200-000003000000}"/>
    <dataValidation type="list" allowBlank="1" showInputMessage="1" showErrorMessage="1" promptTitle="Input Hardship Classification" prompt="Input hardship classification for the month" sqref="AJ12 AJ10 AJ14 AJ16 AJ18 AJ20 AJ22 AJ24 AJ26 AJ28 AJ8 AJ30" xr:uid="{00000000-0002-0000-0200-000004000000}">
      <formula1>"[?],A,B,C,D,E,H, ,"</formula1>
    </dataValidation>
    <dataValidation allowBlank="1" showInputMessage="1" showErrorMessage="1" promptTitle="HL balance" prompt="Input HL balance from previous year" sqref="AI2:AI3" xr:uid="{00000000-0002-0000-0200-000005000000}"/>
    <dataValidation type="list" allowBlank="1" showInputMessage="1" showErrorMessage="1" sqref="G4:Q4" xr:uid="{00000000-0002-0000-0200-000006000000}">
      <formula1>"[select type of appointment],Continuing Appointment,Fixed Term Appointment,Permanent Appointment,Temporary Appointment"</formula1>
    </dataValidation>
    <dataValidation type="list" allowBlank="1" showInputMessage="1" showErrorMessage="1" sqref="U1:W1" xr:uid="{00000000-0002-0000-0200-000007000000}">
      <formula1>"[year],2018,2019,2020,2021,2022,2023,2024,2025"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 xr:uid="{00000000-0002-0000-0200-000008000000}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 xr:uid="{00000000-0002-0000-0200-000009000000}">
      <formula1>"[?],yes,no, ,"</formula1>
    </dataValidation>
  </dataValidations>
  <hyperlinks>
    <hyperlink ref="AJ1:AJ6" r:id="rId1" display="Link to Classification" xr:uid="{00000000-0004-0000-0200-000000000000}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D3952-E67F-4268-982A-AC3FC9DDBA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804DDB2-A71B-4ECB-B502-80589EF3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95E2BD-E6E1-4501-9045-933EDE5E9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2021-10-25T11:58:56Z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