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5600" windowHeight="11445" activeTab="0"/>
  </bookViews>
  <sheets>
    <sheet name="jpsme ver 2" sheetId="1" r:id="rId1"/>
  </sheets>
  <definedNames/>
  <calcPr fullCalcOnLoad="1"/>
</workbook>
</file>

<file path=xl/sharedStrings.xml><?xml version="1.0" encoding="utf-8"?>
<sst xmlns="http://schemas.openxmlformats.org/spreadsheetml/2006/main" count="72" uniqueCount="19">
  <si>
    <t>Account</t>
  </si>
  <si>
    <t>Activity</t>
  </si>
  <si>
    <t>ACTIVITY1</t>
  </si>
  <si>
    <t>ACTIVITY2</t>
  </si>
  <si>
    <t>ACTIVITY3</t>
  </si>
  <si>
    <t>ACTIVITY4</t>
  </si>
  <si>
    <t>ACTIVITY5</t>
  </si>
  <si>
    <t>ACTIVITY6</t>
  </si>
  <si>
    <t>ACTIVITY7</t>
  </si>
  <si>
    <t>ACTIVITY8</t>
  </si>
  <si>
    <t>dfid</t>
  </si>
  <si>
    <t>EU</t>
  </si>
  <si>
    <t>Activity7</t>
  </si>
  <si>
    <t>UNICEF</t>
  </si>
  <si>
    <t>UNFPA</t>
  </si>
  <si>
    <t>One UN</t>
  </si>
  <si>
    <t>Activity3</t>
  </si>
  <si>
    <t>UNDP</t>
  </si>
  <si>
    <t>TOTAL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</si>
</sst>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"/>
    <numFmt numFmtId="169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37" fillId="4" borderId="10" xfId="0" applyFont="1" applyFill="1" applyBorder="1" applyAlignment="1">
      <alignment wrapText="1"/>
    </xf>
    <xf numFmtId="0" fontId="0" fillId="10" borderId="0" xfId="0" applyFill="1" applyAlignment="1">
      <alignment/>
    </xf>
    <xf numFmtId="0" fontId="37" fillId="33" borderId="10" xfId="0" applyFont="1" applyFill="1" applyBorder="1" applyAlignment="1">
      <alignment wrapText="1"/>
    </xf>
    <xf numFmtId="0" fontId="37" fillId="2" borderId="10" xfId="0" applyFont="1" applyFill="1" applyBorder="1" applyAlignment="1">
      <alignment wrapText="1"/>
    </xf>
    <xf numFmtId="0" fontId="37" fillId="3" borderId="10" xfId="0" applyFont="1" applyFill="1" applyBorder="1" applyAlignment="1">
      <alignment wrapText="1"/>
    </xf>
    <xf numFmtId="0" fontId="37" fillId="7" borderId="10" xfId="0" applyFont="1" applyFill="1" applyBorder="1" applyAlignment="1">
      <alignment wrapText="1"/>
    </xf>
    <xf numFmtId="0" fontId="37" fillId="34" borderId="10" xfId="0" applyFont="1" applyFill="1" applyBorder="1" applyAlignment="1">
      <alignment wrapText="1"/>
    </xf>
    <xf numFmtId="3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7" fillId="35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37" fillId="0" borderId="0" xfId="0" applyFont="1" applyFill="1" applyBorder="1" applyAlignment="1">
      <alignment wrapText="1"/>
    </xf>
    <xf numFmtId="4" fontId="37" fillId="3" borderId="11" xfId="0" applyNumberFormat="1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36" fillId="0" borderId="11" xfId="0" applyFont="1" applyBorder="1" applyAlignment="1">
      <alignment horizontal="center" vertical="center" wrapText="1"/>
    </xf>
    <xf numFmtId="4" fontId="37" fillId="4" borderId="11" xfId="0" applyNumberFormat="1" applyFont="1" applyFill="1" applyBorder="1" applyAlignment="1">
      <alignment wrapText="1"/>
    </xf>
    <xf numFmtId="4" fontId="37" fillId="0" borderId="11" xfId="0" applyNumberFormat="1" applyFont="1" applyFill="1" applyBorder="1" applyAlignment="1">
      <alignment wrapText="1"/>
    </xf>
    <xf numFmtId="4" fontId="37" fillId="35" borderId="11" xfId="0" applyNumberFormat="1" applyFont="1" applyFill="1" applyBorder="1" applyAlignment="1">
      <alignment wrapText="1"/>
    </xf>
    <xf numFmtId="0" fontId="37" fillId="3" borderId="11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4" fontId="37" fillId="33" borderId="11" xfId="0" applyNumberFormat="1" applyFont="1" applyFill="1" applyBorder="1" applyAlignment="1">
      <alignment wrapText="1"/>
    </xf>
    <xf numFmtId="4" fontId="37" fillId="7" borderId="11" xfId="0" applyNumberFormat="1" applyFont="1" applyFill="1" applyBorder="1" applyAlignment="1">
      <alignment wrapText="1"/>
    </xf>
    <xf numFmtId="0" fontId="37" fillId="7" borderId="11" xfId="0" applyFont="1" applyFill="1" applyBorder="1" applyAlignment="1">
      <alignment wrapText="1"/>
    </xf>
    <xf numFmtId="4" fontId="37" fillId="2" borderId="11" xfId="0" applyNumberFormat="1" applyFont="1" applyFill="1" applyBorder="1" applyAlignment="1">
      <alignment wrapText="1"/>
    </xf>
    <xf numFmtId="0" fontId="37" fillId="35" borderId="11" xfId="0" applyFont="1" applyFill="1" applyBorder="1" applyAlignment="1">
      <alignment wrapText="1"/>
    </xf>
    <xf numFmtId="4" fontId="37" fillId="34" borderId="11" xfId="0" applyNumberFormat="1" applyFont="1" applyFill="1" applyBorder="1" applyAlignment="1">
      <alignment wrapText="1"/>
    </xf>
    <xf numFmtId="0" fontId="37" fillId="0" borderId="11" xfId="0" applyFont="1" applyBorder="1" applyAlignment="1">
      <alignment wrapText="1"/>
    </xf>
    <xf numFmtId="0" fontId="36" fillId="0" borderId="12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/>
    </xf>
    <xf numFmtId="4" fontId="0" fillId="0" borderId="12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0" fontId="0" fillId="0" borderId="12" xfId="0" applyBorder="1" applyAlignment="1">
      <alignment/>
    </xf>
    <xf numFmtId="0" fontId="37" fillId="4" borderId="11" xfId="0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0" fontId="37" fillId="2" borderId="11" xfId="0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3" fontId="0" fillId="35" borderId="0" xfId="0" applyNumberFormat="1" applyFill="1" applyBorder="1" applyAlignment="1">
      <alignment/>
    </xf>
    <xf numFmtId="4" fontId="0" fillId="35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0"/>
  <sheetViews>
    <sheetView showGridLines="0" tabSelected="1" zoomScalePageLayoutView="0" workbookViewId="0" topLeftCell="A1">
      <selection activeCell="N22" sqref="N22"/>
    </sheetView>
  </sheetViews>
  <sheetFormatPr defaultColWidth="9.140625" defaultRowHeight="15"/>
  <cols>
    <col min="1" max="1" width="6.7109375" style="0" customWidth="1"/>
    <col min="2" max="2" width="8.7109375" style="0" bestFit="1" customWidth="1"/>
    <col min="3" max="4" width="7.421875" style="0" customWidth="1"/>
    <col min="5" max="6" width="7.28125" style="0" customWidth="1"/>
    <col min="7" max="8" width="8.140625" style="0" customWidth="1"/>
    <col min="9" max="10" width="8.8515625" style="0" customWidth="1"/>
    <col min="11" max="11" width="9.421875" style="0" customWidth="1"/>
    <col min="12" max="12" width="7.57421875" style="0" customWidth="1"/>
    <col min="13" max="13" width="9.8515625" style="0" customWidth="1"/>
    <col min="14" max="14" width="11.7109375" style="0" bestFit="1" customWidth="1"/>
    <col min="15" max="15" width="10.140625" style="0" bestFit="1" customWidth="1"/>
    <col min="16" max="16" width="11.7109375" style="0" bestFit="1" customWidth="1"/>
  </cols>
  <sheetData>
    <row r="1" spans="1:14" ht="25.5">
      <c r="A1" s="1" t="s">
        <v>0</v>
      </c>
      <c r="B1" s="1" t="s">
        <v>1</v>
      </c>
      <c r="C1" s="1" t="s">
        <v>14</v>
      </c>
      <c r="D1" s="1"/>
      <c r="E1" s="1" t="s">
        <v>13</v>
      </c>
      <c r="F1" s="1"/>
      <c r="G1" s="1" t="s">
        <v>15</v>
      </c>
      <c r="H1" s="1"/>
      <c r="I1" s="1" t="s">
        <v>11</v>
      </c>
      <c r="J1" s="1"/>
      <c r="K1" s="1" t="s">
        <v>10</v>
      </c>
      <c r="L1" s="19"/>
      <c r="M1" s="19" t="s">
        <v>17</v>
      </c>
      <c r="N1" s="32" t="s">
        <v>18</v>
      </c>
    </row>
    <row r="2" spans="1:14" ht="15">
      <c r="A2" s="4">
        <v>61100</v>
      </c>
      <c r="B2" s="4" t="s">
        <v>2</v>
      </c>
      <c r="C2" s="4"/>
      <c r="D2" s="4"/>
      <c r="E2" s="4"/>
      <c r="F2" s="4"/>
      <c r="G2" s="4"/>
      <c r="H2" s="4"/>
      <c r="I2" s="4">
        <v>25000</v>
      </c>
      <c r="J2" s="4"/>
      <c r="K2" s="4"/>
      <c r="L2" s="37"/>
      <c r="M2" s="20">
        <v>62000</v>
      </c>
      <c r="N2" s="33">
        <f aca="true" t="shared" si="0" ref="N2:N20">G2+I2+K2+M2</f>
        <v>87000</v>
      </c>
    </row>
    <row r="3" spans="1:14" ht="15">
      <c r="A3" s="4">
        <v>61300</v>
      </c>
      <c r="B3" s="4" t="s">
        <v>2</v>
      </c>
      <c r="C3" s="4"/>
      <c r="D3" s="4"/>
      <c r="E3" s="4"/>
      <c r="F3" s="4"/>
      <c r="G3" s="4">
        <v>3000</v>
      </c>
      <c r="H3" s="4"/>
      <c r="I3" s="4"/>
      <c r="J3" s="4"/>
      <c r="K3" s="4"/>
      <c r="L3" s="37"/>
      <c r="M3" s="20">
        <v>3000</v>
      </c>
      <c r="N3" s="33">
        <f t="shared" si="0"/>
        <v>6000</v>
      </c>
    </row>
    <row r="4" spans="1:14" ht="15">
      <c r="A4" s="4">
        <v>62100</v>
      </c>
      <c r="B4" s="4" t="s">
        <v>2</v>
      </c>
      <c r="C4" s="4"/>
      <c r="D4" s="4"/>
      <c r="E4" s="4"/>
      <c r="F4" s="4"/>
      <c r="G4" s="4">
        <v>500</v>
      </c>
      <c r="H4" s="4"/>
      <c r="I4" s="4"/>
      <c r="J4" s="4"/>
      <c r="K4" s="4"/>
      <c r="L4" s="37"/>
      <c r="M4" s="20">
        <v>3500</v>
      </c>
      <c r="N4" s="33">
        <f t="shared" si="0"/>
        <v>4000</v>
      </c>
    </row>
    <row r="5" spans="1:14" ht="15">
      <c r="A5" s="4">
        <v>63500</v>
      </c>
      <c r="B5" s="4" t="s">
        <v>2</v>
      </c>
      <c r="C5" s="4"/>
      <c r="D5" s="4"/>
      <c r="E5" s="4"/>
      <c r="F5" s="4"/>
      <c r="G5" s="4">
        <v>1500</v>
      </c>
      <c r="H5" s="4"/>
      <c r="I5" s="4"/>
      <c r="J5" s="4"/>
      <c r="K5" s="4"/>
      <c r="L5" s="37"/>
      <c r="M5" s="20">
        <v>1500</v>
      </c>
      <c r="N5" s="33">
        <f t="shared" si="0"/>
        <v>3000</v>
      </c>
    </row>
    <row r="6" spans="1:14" ht="15">
      <c r="A6" s="4">
        <v>65100</v>
      </c>
      <c r="B6" s="4" t="s">
        <v>2</v>
      </c>
      <c r="C6" s="4"/>
      <c r="D6" s="4"/>
      <c r="E6" s="4"/>
      <c r="F6" s="4"/>
      <c r="G6" s="4">
        <v>2000</v>
      </c>
      <c r="H6" s="4"/>
      <c r="I6" s="4"/>
      <c r="J6" s="4"/>
      <c r="K6" s="4"/>
      <c r="L6" s="37"/>
      <c r="M6" s="20">
        <v>4000</v>
      </c>
      <c r="N6" s="33">
        <f t="shared" si="0"/>
        <v>6000</v>
      </c>
    </row>
    <row r="7" spans="1:14" ht="15">
      <c r="A7" s="4">
        <v>71100</v>
      </c>
      <c r="B7" s="4" t="s">
        <v>2</v>
      </c>
      <c r="C7" s="4"/>
      <c r="D7" s="4"/>
      <c r="E7" s="4"/>
      <c r="F7" s="4"/>
      <c r="G7" s="4"/>
      <c r="H7" s="4"/>
      <c r="I7" s="4"/>
      <c r="J7" s="4"/>
      <c r="K7" s="4"/>
      <c r="L7" s="37"/>
      <c r="M7" s="20"/>
      <c r="N7" s="33">
        <f t="shared" si="0"/>
        <v>0</v>
      </c>
    </row>
    <row r="8" spans="1:14" ht="15">
      <c r="A8" s="4">
        <v>71200</v>
      </c>
      <c r="B8" s="4" t="s">
        <v>2</v>
      </c>
      <c r="C8" s="4"/>
      <c r="D8" s="4"/>
      <c r="E8" s="4"/>
      <c r="F8" s="4"/>
      <c r="G8" s="4">
        <v>5000</v>
      </c>
      <c r="H8" s="4"/>
      <c r="I8" s="4">
        <v>20000</v>
      </c>
      <c r="J8" s="4"/>
      <c r="K8" s="4"/>
      <c r="L8" s="37"/>
      <c r="M8" s="20">
        <v>10000</v>
      </c>
      <c r="N8" s="33">
        <f t="shared" si="0"/>
        <v>35000</v>
      </c>
    </row>
    <row r="9" spans="1:15" ht="15">
      <c r="A9" s="4">
        <v>71300</v>
      </c>
      <c r="B9" s="4" t="s">
        <v>2</v>
      </c>
      <c r="C9" s="4"/>
      <c r="D9" s="4"/>
      <c r="E9" s="4"/>
      <c r="F9" s="4"/>
      <c r="G9" s="4"/>
      <c r="H9" s="4"/>
      <c r="I9" s="4">
        <v>40000</v>
      </c>
      <c r="J9" s="4"/>
      <c r="K9" s="4">
        <v>40000</v>
      </c>
      <c r="L9" s="37"/>
      <c r="M9" s="20"/>
      <c r="N9" s="33">
        <f t="shared" si="0"/>
        <v>80000</v>
      </c>
      <c r="O9" s="15"/>
    </row>
    <row r="10" spans="1:14" ht="15">
      <c r="A10" s="4">
        <v>71400</v>
      </c>
      <c r="B10" s="4" t="s">
        <v>2</v>
      </c>
      <c r="C10" s="4"/>
      <c r="D10" s="4"/>
      <c r="E10" s="4"/>
      <c r="F10" s="4"/>
      <c r="G10" s="4">
        <v>12000</v>
      </c>
      <c r="H10" s="4"/>
      <c r="I10" s="4">
        <v>72000</v>
      </c>
      <c r="J10" s="4"/>
      <c r="K10" s="4"/>
      <c r="L10" s="37"/>
      <c r="M10" s="20">
        <v>60000</v>
      </c>
      <c r="N10" s="33">
        <f t="shared" si="0"/>
        <v>144000</v>
      </c>
    </row>
    <row r="11" spans="1:15" ht="15">
      <c r="A11" s="4">
        <v>71600</v>
      </c>
      <c r="B11" s="4" t="s">
        <v>2</v>
      </c>
      <c r="C11" s="4"/>
      <c r="D11" s="4"/>
      <c r="E11" s="4"/>
      <c r="F11" s="4"/>
      <c r="G11" s="4">
        <v>17500</v>
      </c>
      <c r="H11" s="4"/>
      <c r="I11" s="4">
        <v>11000</v>
      </c>
      <c r="J11" s="4"/>
      <c r="K11" s="4"/>
      <c r="L11" s="37"/>
      <c r="M11" s="20">
        <v>12500</v>
      </c>
      <c r="N11" s="33">
        <f t="shared" si="0"/>
        <v>41000</v>
      </c>
      <c r="O11" s="18"/>
    </row>
    <row r="12" spans="1:14" ht="15">
      <c r="A12" s="4">
        <v>72100</v>
      </c>
      <c r="B12" s="4" t="s">
        <v>2</v>
      </c>
      <c r="C12" s="4"/>
      <c r="D12" s="4"/>
      <c r="E12" s="4"/>
      <c r="F12" s="4"/>
      <c r="G12" s="4">
        <v>24000</v>
      </c>
      <c r="H12" s="4"/>
      <c r="I12" s="4">
        <v>19000</v>
      </c>
      <c r="J12" s="4"/>
      <c r="K12" s="4">
        <v>20000</v>
      </c>
      <c r="L12" s="37"/>
      <c r="M12" s="20"/>
      <c r="N12" s="33">
        <f t="shared" si="0"/>
        <v>63000</v>
      </c>
    </row>
    <row r="13" spans="1:14" ht="15">
      <c r="A13" s="4">
        <v>72200</v>
      </c>
      <c r="B13" s="4" t="s">
        <v>2</v>
      </c>
      <c r="C13" s="4"/>
      <c r="D13" s="4"/>
      <c r="E13" s="4"/>
      <c r="F13" s="4"/>
      <c r="G13" s="4">
        <v>5000</v>
      </c>
      <c r="H13" s="4"/>
      <c r="I13" s="4">
        <v>10000</v>
      </c>
      <c r="J13" s="4"/>
      <c r="K13" s="4"/>
      <c r="L13" s="37"/>
      <c r="M13" s="20">
        <v>5000</v>
      </c>
      <c r="N13" s="33">
        <f t="shared" si="0"/>
        <v>20000</v>
      </c>
    </row>
    <row r="14" spans="1:14" ht="15">
      <c r="A14" s="4">
        <v>72400</v>
      </c>
      <c r="B14" s="4" t="s">
        <v>2</v>
      </c>
      <c r="C14" s="4"/>
      <c r="D14" s="4"/>
      <c r="E14" s="4"/>
      <c r="F14" s="4"/>
      <c r="G14" s="4">
        <v>1000</v>
      </c>
      <c r="H14" s="4"/>
      <c r="I14" s="4"/>
      <c r="J14" s="4"/>
      <c r="K14" s="4"/>
      <c r="L14" s="37"/>
      <c r="M14" s="20">
        <v>5000</v>
      </c>
      <c r="N14" s="33">
        <f t="shared" si="0"/>
        <v>6000</v>
      </c>
    </row>
    <row r="15" spans="1:14" ht="15">
      <c r="A15" s="4">
        <v>72500</v>
      </c>
      <c r="B15" s="4" t="s">
        <v>2</v>
      </c>
      <c r="C15" s="4"/>
      <c r="D15" s="4"/>
      <c r="E15" s="4"/>
      <c r="F15" s="4"/>
      <c r="G15" s="4">
        <v>5500</v>
      </c>
      <c r="H15" s="4"/>
      <c r="I15" s="4">
        <v>5000</v>
      </c>
      <c r="J15" s="4"/>
      <c r="K15" s="4"/>
      <c r="L15" s="37"/>
      <c r="M15" s="20">
        <v>5000</v>
      </c>
      <c r="N15" s="33">
        <f t="shared" si="0"/>
        <v>15500</v>
      </c>
    </row>
    <row r="16" spans="1:14" ht="15">
      <c r="A16" s="4">
        <v>72800</v>
      </c>
      <c r="B16" s="4" t="s">
        <v>2</v>
      </c>
      <c r="C16" s="4"/>
      <c r="D16" s="4"/>
      <c r="E16" s="4"/>
      <c r="F16" s="4"/>
      <c r="G16" s="4"/>
      <c r="H16" s="4"/>
      <c r="I16" s="4">
        <v>8000</v>
      </c>
      <c r="J16" s="4"/>
      <c r="K16" s="4"/>
      <c r="L16" s="37"/>
      <c r="M16" s="20"/>
      <c r="N16" s="33">
        <f t="shared" si="0"/>
        <v>8000</v>
      </c>
    </row>
    <row r="17" spans="1:14" ht="15">
      <c r="A17" s="4">
        <v>73400</v>
      </c>
      <c r="B17" s="4"/>
      <c r="C17" s="4"/>
      <c r="D17" s="4"/>
      <c r="E17" s="4"/>
      <c r="F17" s="4"/>
      <c r="G17" s="4">
        <v>5000</v>
      </c>
      <c r="H17" s="4"/>
      <c r="I17" s="4">
        <v>10000</v>
      </c>
      <c r="J17" s="4"/>
      <c r="K17" s="4">
        <v>10000</v>
      </c>
      <c r="L17" s="37"/>
      <c r="M17" s="20">
        <v>15000</v>
      </c>
      <c r="N17" s="33">
        <f t="shared" si="0"/>
        <v>40000</v>
      </c>
    </row>
    <row r="18" spans="1:14" ht="15">
      <c r="A18" s="4">
        <v>74100</v>
      </c>
      <c r="B18" s="4" t="s">
        <v>2</v>
      </c>
      <c r="C18" s="4"/>
      <c r="D18" s="4"/>
      <c r="E18" s="4"/>
      <c r="F18" s="4"/>
      <c r="G18" s="4"/>
      <c r="H18" s="4"/>
      <c r="I18" s="4"/>
      <c r="J18" s="4"/>
      <c r="K18" s="4"/>
      <c r="L18" s="37"/>
      <c r="M18" s="20"/>
      <c r="N18" s="33">
        <f t="shared" si="0"/>
        <v>0</v>
      </c>
    </row>
    <row r="19" spans="1:14" ht="15">
      <c r="A19" s="4">
        <v>74200</v>
      </c>
      <c r="B19" s="4" t="s">
        <v>2</v>
      </c>
      <c r="C19" s="4"/>
      <c r="D19" s="4"/>
      <c r="E19" s="4"/>
      <c r="F19" s="4"/>
      <c r="G19" s="4"/>
      <c r="H19" s="4"/>
      <c r="I19" s="4">
        <v>8000</v>
      </c>
      <c r="J19" s="4"/>
      <c r="K19" s="4">
        <v>5000</v>
      </c>
      <c r="L19" s="37"/>
      <c r="M19" s="20">
        <v>2000</v>
      </c>
      <c r="N19" s="33">
        <f t="shared" si="0"/>
        <v>15000</v>
      </c>
    </row>
    <row r="20" spans="1:14" ht="15">
      <c r="A20" s="4">
        <v>74500</v>
      </c>
      <c r="B20" s="4" t="s">
        <v>2</v>
      </c>
      <c r="C20" s="4"/>
      <c r="D20" s="4"/>
      <c r="E20" s="4"/>
      <c r="F20" s="4"/>
      <c r="G20" s="4"/>
      <c r="H20" s="4"/>
      <c r="I20" s="4"/>
      <c r="J20" s="4"/>
      <c r="K20" s="4"/>
      <c r="L20" s="37"/>
      <c r="M20" s="20">
        <v>10000</v>
      </c>
      <c r="N20" s="33">
        <f t="shared" si="0"/>
        <v>10000</v>
      </c>
    </row>
    <row r="21" spans="1:16" ht="15">
      <c r="A21" s="17"/>
      <c r="B21" s="17"/>
      <c r="C21" s="17"/>
      <c r="D21" s="17"/>
      <c r="E21" s="17"/>
      <c r="F21" s="17"/>
      <c r="G21" s="17">
        <f>SUM(G2:G20)</f>
        <v>82000</v>
      </c>
      <c r="H21" s="17">
        <f>G21*1.07</f>
        <v>87740</v>
      </c>
      <c r="I21" s="17">
        <f>SUM(I2:I20)</f>
        <v>228000</v>
      </c>
      <c r="J21" s="17">
        <f>I21*1.07</f>
        <v>243960</v>
      </c>
      <c r="K21" s="17">
        <f>SUM(K2:K20)</f>
        <v>75000</v>
      </c>
      <c r="L21" s="24">
        <f>K21*1.07</f>
        <v>80250</v>
      </c>
      <c r="M21" s="21">
        <f>SUM(M2:M20)</f>
        <v>198500</v>
      </c>
      <c r="N21" s="33"/>
      <c r="O21" s="3"/>
      <c r="P21" s="3"/>
    </row>
    <row r="22" spans="1:16" ht="15">
      <c r="A22" s="13">
        <v>75100</v>
      </c>
      <c r="B22" s="13" t="s">
        <v>2</v>
      </c>
      <c r="C22" s="13"/>
      <c r="D22" s="13"/>
      <c r="E22" s="13"/>
      <c r="F22" s="13"/>
      <c r="G22" s="13">
        <f>H21-G21</f>
        <v>5740</v>
      </c>
      <c r="H22" s="13"/>
      <c r="I22" s="13">
        <f>J21-I21</f>
        <v>15960</v>
      </c>
      <c r="J22" s="13"/>
      <c r="K22" s="13">
        <f>L21-K21</f>
        <v>5250</v>
      </c>
      <c r="L22" s="29"/>
      <c r="M22" s="22"/>
      <c r="N22" s="35">
        <f aca="true" t="shared" si="1" ref="N22:N29">G22+I22+K22+M22</f>
        <v>26950</v>
      </c>
      <c r="P22" s="3"/>
    </row>
    <row r="23" spans="1:52" s="5" customFormat="1" ht="15">
      <c r="A23" s="8">
        <v>71300</v>
      </c>
      <c r="B23" s="8" t="s">
        <v>3</v>
      </c>
      <c r="C23" s="8"/>
      <c r="D23" s="8"/>
      <c r="E23" s="8"/>
      <c r="F23" s="8"/>
      <c r="G23" s="8">
        <v>2500</v>
      </c>
      <c r="H23" s="8"/>
      <c r="I23" s="8">
        <v>2500</v>
      </c>
      <c r="J23" s="8"/>
      <c r="K23" s="8"/>
      <c r="L23" s="23"/>
      <c r="M23" s="16"/>
      <c r="N23" s="33">
        <f t="shared" si="1"/>
        <v>5000</v>
      </c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14" ht="15">
      <c r="A24" s="8">
        <v>71600</v>
      </c>
      <c r="B24" s="8" t="s">
        <v>3</v>
      </c>
      <c r="C24" s="8"/>
      <c r="D24" s="8"/>
      <c r="E24" s="8"/>
      <c r="F24" s="8"/>
      <c r="G24" s="8">
        <v>2491.4</v>
      </c>
      <c r="H24" s="8"/>
      <c r="I24" s="8"/>
      <c r="J24" s="8"/>
      <c r="K24" s="8">
        <v>9508.6</v>
      </c>
      <c r="L24" s="23"/>
      <c r="M24" s="16">
        <v>5000</v>
      </c>
      <c r="N24" s="33">
        <f t="shared" si="1"/>
        <v>17000</v>
      </c>
    </row>
    <row r="25" spans="1:14" ht="15">
      <c r="A25" s="8">
        <v>72100</v>
      </c>
      <c r="B25" s="8" t="s">
        <v>3</v>
      </c>
      <c r="C25" s="8"/>
      <c r="D25" s="8"/>
      <c r="E25" s="8"/>
      <c r="F25" s="8"/>
      <c r="G25" s="8">
        <v>13000</v>
      </c>
      <c r="H25" s="8"/>
      <c r="I25" s="8">
        <v>10000</v>
      </c>
      <c r="J25" s="8"/>
      <c r="K25" s="8">
        <v>15000</v>
      </c>
      <c r="L25" s="23"/>
      <c r="M25" s="16">
        <v>10000</v>
      </c>
      <c r="N25" s="33">
        <f t="shared" si="1"/>
        <v>48000</v>
      </c>
    </row>
    <row r="26" spans="1:14" ht="15">
      <c r="A26" s="8">
        <v>72400</v>
      </c>
      <c r="B26" s="8" t="s">
        <v>3</v>
      </c>
      <c r="C26" s="8"/>
      <c r="D26" s="8"/>
      <c r="E26" s="8"/>
      <c r="F26" s="8"/>
      <c r="G26" s="8"/>
      <c r="H26" s="8"/>
      <c r="I26" s="8"/>
      <c r="J26" s="8"/>
      <c r="K26" s="8"/>
      <c r="L26" s="23"/>
      <c r="M26" s="23">
        <v>1000</v>
      </c>
      <c r="N26" s="33">
        <f t="shared" si="1"/>
        <v>1000</v>
      </c>
    </row>
    <row r="27" spans="1:14" ht="15">
      <c r="A27" s="8">
        <v>72500</v>
      </c>
      <c r="B27" s="8" t="s">
        <v>3</v>
      </c>
      <c r="C27" s="8"/>
      <c r="D27" s="8"/>
      <c r="E27" s="8"/>
      <c r="F27" s="8"/>
      <c r="G27" s="8">
        <v>2500</v>
      </c>
      <c r="H27" s="8"/>
      <c r="I27" s="8">
        <v>1000</v>
      </c>
      <c r="J27" s="8"/>
      <c r="K27" s="8"/>
      <c r="L27" s="23"/>
      <c r="M27" s="16">
        <v>2000</v>
      </c>
      <c r="N27" s="33">
        <f t="shared" si="1"/>
        <v>5500</v>
      </c>
    </row>
    <row r="28" spans="1:14" ht="15">
      <c r="A28" s="8">
        <v>74200</v>
      </c>
      <c r="B28" s="8" t="s">
        <v>3</v>
      </c>
      <c r="C28" s="8"/>
      <c r="D28" s="8"/>
      <c r="E28" s="8"/>
      <c r="F28" s="8"/>
      <c r="G28" s="8">
        <v>13000</v>
      </c>
      <c r="H28" s="8"/>
      <c r="I28" s="8">
        <v>4000</v>
      </c>
      <c r="J28" s="8"/>
      <c r="K28" s="8"/>
      <c r="L28" s="23"/>
      <c r="M28" s="16">
        <v>6000</v>
      </c>
      <c r="N28" s="33">
        <f t="shared" si="1"/>
        <v>23000</v>
      </c>
    </row>
    <row r="29" spans="1:14" ht="15">
      <c r="A29" s="8">
        <v>74500</v>
      </c>
      <c r="B29" s="8" t="s">
        <v>3</v>
      </c>
      <c r="C29" s="8"/>
      <c r="D29" s="8"/>
      <c r="E29" s="8"/>
      <c r="F29" s="8"/>
      <c r="G29" s="8"/>
      <c r="H29" s="8"/>
      <c r="I29" s="8"/>
      <c r="J29" s="8"/>
      <c r="K29" s="8"/>
      <c r="L29" s="23"/>
      <c r="M29" s="23"/>
      <c r="N29" s="33">
        <f t="shared" si="1"/>
        <v>0</v>
      </c>
    </row>
    <row r="30" spans="1:14" s="18" customFormat="1" ht="15">
      <c r="A30" s="17"/>
      <c r="B30" s="17"/>
      <c r="C30" s="17"/>
      <c r="D30" s="17"/>
      <c r="E30" s="17"/>
      <c r="F30" s="17"/>
      <c r="G30" s="17">
        <f>SUM(G23:G29)</f>
        <v>33491.4</v>
      </c>
      <c r="H30" s="17">
        <f>G30*1.07</f>
        <v>35835.798</v>
      </c>
      <c r="I30" s="17">
        <f>SUM(I23:I29)</f>
        <v>17500</v>
      </c>
      <c r="J30" s="17">
        <f>I30*1.07</f>
        <v>18725</v>
      </c>
      <c r="K30" s="17">
        <f>SUM(K23:K29)</f>
        <v>24508.6</v>
      </c>
      <c r="L30" s="24">
        <f>K30*1.07</f>
        <v>26224.202</v>
      </c>
      <c r="M30" s="21">
        <f>SUM(M23:M29)</f>
        <v>24000</v>
      </c>
      <c r="N30" s="34"/>
    </row>
    <row r="31" spans="1:14" ht="15">
      <c r="A31" s="13">
        <v>75100</v>
      </c>
      <c r="B31" s="13" t="s">
        <v>3</v>
      </c>
      <c r="C31" s="13"/>
      <c r="D31" s="13"/>
      <c r="E31" s="13"/>
      <c r="F31" s="13"/>
      <c r="G31" s="13">
        <f>H30-G30</f>
        <v>2344.398000000001</v>
      </c>
      <c r="H31" s="13"/>
      <c r="I31" s="13">
        <f>J30-I30</f>
        <v>1225</v>
      </c>
      <c r="J31" s="13"/>
      <c r="K31" s="13">
        <f>L30-K30</f>
        <v>1715.6020000000026</v>
      </c>
      <c r="L31" s="29"/>
      <c r="M31" s="22"/>
      <c r="N31" s="35">
        <f>G31+I31+K31+M31</f>
        <v>5285.000000000004</v>
      </c>
    </row>
    <row r="32" spans="1:14" ht="15">
      <c r="A32" s="6">
        <v>71300</v>
      </c>
      <c r="B32" s="6" t="s">
        <v>4</v>
      </c>
      <c r="C32" s="6"/>
      <c r="D32" s="6"/>
      <c r="E32" s="6"/>
      <c r="F32" s="6"/>
      <c r="G32" s="6">
        <v>35000</v>
      </c>
      <c r="H32" s="6"/>
      <c r="I32" s="6">
        <v>9000</v>
      </c>
      <c r="J32" s="6"/>
      <c r="K32" s="6">
        <v>10000</v>
      </c>
      <c r="L32" s="38"/>
      <c r="M32" s="25">
        <v>6000</v>
      </c>
      <c r="N32" s="33">
        <f>G32+I32+K32+M32</f>
        <v>60000</v>
      </c>
    </row>
    <row r="33" spans="1:15" ht="15">
      <c r="A33" s="6">
        <v>71400</v>
      </c>
      <c r="B33" s="6" t="s">
        <v>4</v>
      </c>
      <c r="C33" s="6">
        <v>9345.794</v>
      </c>
      <c r="D33" s="6"/>
      <c r="E33" s="6">
        <v>18691.59</v>
      </c>
      <c r="F33" s="6"/>
      <c r="G33" s="6">
        <v>56000</v>
      </c>
      <c r="H33" s="6"/>
      <c r="I33" s="6">
        <v>56100</v>
      </c>
      <c r="J33" s="6"/>
      <c r="K33" s="6">
        <v>30000</v>
      </c>
      <c r="L33" s="38"/>
      <c r="M33" s="25">
        <v>46000</v>
      </c>
      <c r="N33" s="33">
        <f>C33+E33+G33+I33+K33+M33</f>
        <v>216137.384</v>
      </c>
      <c r="O33" s="15"/>
    </row>
    <row r="34" spans="1:14" ht="15">
      <c r="A34" s="6">
        <v>71600</v>
      </c>
      <c r="B34" s="6" t="s">
        <v>4</v>
      </c>
      <c r="C34" s="6"/>
      <c r="D34" s="6"/>
      <c r="E34" s="6"/>
      <c r="F34" s="6"/>
      <c r="G34" s="6">
        <v>5000</v>
      </c>
      <c r="H34" s="6"/>
      <c r="I34" s="6"/>
      <c r="J34" s="6"/>
      <c r="K34" s="6">
        <v>5000</v>
      </c>
      <c r="L34" s="38"/>
      <c r="M34" s="25"/>
      <c r="N34" s="33">
        <f aca="true" t="shared" si="2" ref="N34:N39">G34+I34+K34+M34</f>
        <v>10000</v>
      </c>
    </row>
    <row r="35" spans="1:14" ht="15">
      <c r="A35" s="6">
        <v>72100</v>
      </c>
      <c r="B35" s="6" t="s">
        <v>4</v>
      </c>
      <c r="C35" s="6"/>
      <c r="D35" s="6"/>
      <c r="E35" s="6"/>
      <c r="F35" s="6"/>
      <c r="G35" s="6">
        <v>8000</v>
      </c>
      <c r="H35" s="6"/>
      <c r="I35" s="6">
        <v>10000</v>
      </c>
      <c r="J35" s="6"/>
      <c r="K35" s="6"/>
      <c r="L35" s="38"/>
      <c r="M35" s="25">
        <v>5000</v>
      </c>
      <c r="N35" s="33">
        <f t="shared" si="2"/>
        <v>23000</v>
      </c>
    </row>
    <row r="36" spans="1:14" ht="15">
      <c r="A36" s="6">
        <v>72200</v>
      </c>
      <c r="B36" s="6" t="s">
        <v>16</v>
      </c>
      <c r="C36" s="6"/>
      <c r="D36" s="6"/>
      <c r="E36" s="6"/>
      <c r="F36" s="6"/>
      <c r="G36" s="6"/>
      <c r="H36" s="6"/>
      <c r="I36" s="6"/>
      <c r="J36" s="6"/>
      <c r="K36" s="6"/>
      <c r="L36" s="38"/>
      <c r="M36" s="25"/>
      <c r="N36" s="33">
        <f t="shared" si="2"/>
        <v>0</v>
      </c>
    </row>
    <row r="37" spans="1:14" ht="15">
      <c r="A37" s="6">
        <v>72500</v>
      </c>
      <c r="B37" s="6" t="s">
        <v>4</v>
      </c>
      <c r="C37" s="6"/>
      <c r="D37" s="6"/>
      <c r="E37" s="6"/>
      <c r="F37" s="6"/>
      <c r="G37" s="6">
        <v>6000</v>
      </c>
      <c r="H37" s="6"/>
      <c r="I37" s="6"/>
      <c r="J37" s="6"/>
      <c r="K37" s="6">
        <v>5000</v>
      </c>
      <c r="L37" s="38"/>
      <c r="M37" s="25">
        <v>4000</v>
      </c>
      <c r="N37" s="33">
        <f t="shared" si="2"/>
        <v>15000</v>
      </c>
    </row>
    <row r="38" spans="1:14" ht="15">
      <c r="A38" s="6">
        <v>72800</v>
      </c>
      <c r="B38" s="6" t="s">
        <v>4</v>
      </c>
      <c r="C38" s="6"/>
      <c r="D38" s="6"/>
      <c r="E38" s="6"/>
      <c r="F38" s="6"/>
      <c r="G38" s="6"/>
      <c r="H38" s="6"/>
      <c r="I38" s="6"/>
      <c r="J38" s="6"/>
      <c r="K38" s="6"/>
      <c r="L38" s="38"/>
      <c r="M38" s="25"/>
      <c r="N38" s="33">
        <f t="shared" si="2"/>
        <v>0</v>
      </c>
    </row>
    <row r="39" spans="1:14" ht="15">
      <c r="A39" s="6">
        <v>74200</v>
      </c>
      <c r="B39" s="6" t="s">
        <v>4</v>
      </c>
      <c r="C39" s="6"/>
      <c r="D39" s="6"/>
      <c r="E39" s="6"/>
      <c r="F39" s="6"/>
      <c r="G39" s="6"/>
      <c r="H39" s="6"/>
      <c r="I39" s="6">
        <v>1000</v>
      </c>
      <c r="J39" s="6"/>
      <c r="K39" s="6"/>
      <c r="L39" s="38"/>
      <c r="M39" s="25">
        <v>1500</v>
      </c>
      <c r="N39" s="33">
        <f t="shared" si="2"/>
        <v>2500</v>
      </c>
    </row>
    <row r="40" spans="1:15" ht="15">
      <c r="A40" s="17"/>
      <c r="B40" s="17"/>
      <c r="C40" s="17">
        <f>SUM(C33:C39)</f>
        <v>9345.794</v>
      </c>
      <c r="D40" s="17">
        <f>C40*1.07</f>
        <v>9999.99958</v>
      </c>
      <c r="E40" s="17">
        <f>SUM(E32:E39)</f>
        <v>18691.59</v>
      </c>
      <c r="F40" s="17">
        <f>E40*1.07</f>
        <v>20000.0013</v>
      </c>
      <c r="G40" s="17">
        <f>SUM(G32:G39)</f>
        <v>110000</v>
      </c>
      <c r="H40" s="17">
        <f>G40*1.07</f>
        <v>117700</v>
      </c>
      <c r="I40" s="17">
        <f>SUM(I32:I39)</f>
        <v>76100</v>
      </c>
      <c r="J40" s="17">
        <f>I40*1.07</f>
        <v>81427</v>
      </c>
      <c r="K40" s="17">
        <f>SUM(K32:K39)</f>
        <v>50000</v>
      </c>
      <c r="L40" s="24">
        <f>K40*1.07</f>
        <v>53500</v>
      </c>
      <c r="M40" s="21">
        <f>SUM(M32:M39)</f>
        <v>62500</v>
      </c>
      <c r="N40" s="33"/>
      <c r="O40" s="3"/>
    </row>
    <row r="41" spans="1:14" ht="15">
      <c r="A41" s="13">
        <v>75100</v>
      </c>
      <c r="B41" s="13"/>
      <c r="C41" s="13">
        <f>D40-C40</f>
        <v>654.2055799999998</v>
      </c>
      <c r="D41" s="13"/>
      <c r="E41" s="13">
        <f>F40-E40</f>
        <v>1308.4112999999998</v>
      </c>
      <c r="F41" s="13"/>
      <c r="G41" s="13">
        <f>H40-G40</f>
        <v>7700</v>
      </c>
      <c r="H41" s="13"/>
      <c r="I41" s="13">
        <f>J40-I40</f>
        <v>5327</v>
      </c>
      <c r="J41" s="13"/>
      <c r="K41" s="13">
        <f>L40-K40</f>
        <v>3500</v>
      </c>
      <c r="L41" s="29"/>
      <c r="M41" s="22"/>
      <c r="N41" s="35">
        <f>C41+E41+G41+I41+K41</f>
        <v>18489.61688</v>
      </c>
    </row>
    <row r="42" spans="1:14" ht="15">
      <c r="A42" s="8">
        <v>71300</v>
      </c>
      <c r="B42" s="8" t="s">
        <v>5</v>
      </c>
      <c r="C42" s="8"/>
      <c r="D42" s="8"/>
      <c r="E42" s="8"/>
      <c r="F42" s="8"/>
      <c r="G42" s="8"/>
      <c r="H42" s="8"/>
      <c r="I42" s="8">
        <v>20000</v>
      </c>
      <c r="J42" s="8"/>
      <c r="K42" s="8">
        <v>10000</v>
      </c>
      <c r="L42" s="23"/>
      <c r="M42" s="16"/>
      <c r="N42" s="33">
        <f aca="true" t="shared" si="3" ref="N42:N50">G42+I42+K42+M42</f>
        <v>30000</v>
      </c>
    </row>
    <row r="43" spans="1:15" ht="15">
      <c r="A43" s="9">
        <v>71400</v>
      </c>
      <c r="B43" s="9" t="s">
        <v>5</v>
      </c>
      <c r="C43" s="9"/>
      <c r="D43" s="9"/>
      <c r="E43" s="9"/>
      <c r="F43" s="9"/>
      <c r="G43" s="9">
        <v>7300</v>
      </c>
      <c r="H43" s="9"/>
      <c r="I43" s="9"/>
      <c r="J43" s="9"/>
      <c r="K43" s="9">
        <v>5000</v>
      </c>
      <c r="L43" s="27"/>
      <c r="M43" s="26">
        <v>8000</v>
      </c>
      <c r="N43" s="33">
        <f t="shared" si="3"/>
        <v>20300</v>
      </c>
      <c r="O43" s="14"/>
    </row>
    <row r="44" spans="1:16" ht="15">
      <c r="A44" s="9">
        <v>71600</v>
      </c>
      <c r="B44" s="9" t="s">
        <v>5</v>
      </c>
      <c r="C44" s="9"/>
      <c r="D44" s="9"/>
      <c r="E44" s="9"/>
      <c r="F44" s="9"/>
      <c r="G44" s="9">
        <v>7500</v>
      </c>
      <c r="H44" s="9"/>
      <c r="I44" s="9"/>
      <c r="J44" s="9"/>
      <c r="K44" s="9"/>
      <c r="L44" s="27"/>
      <c r="M44" s="27">
        <v>10500</v>
      </c>
      <c r="N44" s="33">
        <f t="shared" si="3"/>
        <v>18000</v>
      </c>
      <c r="O44" s="14"/>
      <c r="P44" s="15"/>
    </row>
    <row r="45" spans="1:14" ht="15">
      <c r="A45" s="9">
        <v>72100</v>
      </c>
      <c r="B45" s="9" t="s">
        <v>5</v>
      </c>
      <c r="C45" s="9"/>
      <c r="D45" s="9"/>
      <c r="E45" s="9"/>
      <c r="F45" s="9"/>
      <c r="G45" s="9">
        <v>10000</v>
      </c>
      <c r="H45" s="9"/>
      <c r="I45" s="9">
        <v>10000</v>
      </c>
      <c r="J45" s="9"/>
      <c r="K45" s="9">
        <v>15000</v>
      </c>
      <c r="L45" s="27"/>
      <c r="M45" s="26">
        <v>14500</v>
      </c>
      <c r="N45" s="33">
        <f t="shared" si="3"/>
        <v>49500</v>
      </c>
    </row>
    <row r="46" spans="1:14" ht="15">
      <c r="A46" s="9">
        <v>72400</v>
      </c>
      <c r="B46" s="9" t="s">
        <v>5</v>
      </c>
      <c r="C46" s="9"/>
      <c r="D46" s="9"/>
      <c r="E46" s="9"/>
      <c r="F46" s="9"/>
      <c r="G46" s="9"/>
      <c r="H46" s="9"/>
      <c r="I46" s="9"/>
      <c r="J46" s="9"/>
      <c r="K46" s="9"/>
      <c r="L46" s="27"/>
      <c r="M46" s="27"/>
      <c r="N46" s="33">
        <f t="shared" si="3"/>
        <v>0</v>
      </c>
    </row>
    <row r="47" spans="1:14" ht="15">
      <c r="A47" s="9">
        <v>72500</v>
      </c>
      <c r="B47" s="9" t="s">
        <v>5</v>
      </c>
      <c r="C47" s="9"/>
      <c r="D47" s="9"/>
      <c r="E47" s="9"/>
      <c r="F47" s="9"/>
      <c r="G47" s="9">
        <v>6000</v>
      </c>
      <c r="H47" s="9"/>
      <c r="I47" s="9"/>
      <c r="J47" s="9"/>
      <c r="K47" s="9">
        <v>10000</v>
      </c>
      <c r="L47" s="27"/>
      <c r="M47" s="26">
        <v>5000</v>
      </c>
      <c r="N47" s="33">
        <f t="shared" si="3"/>
        <v>21000</v>
      </c>
    </row>
    <row r="48" spans="1:14" ht="15">
      <c r="A48" s="9">
        <v>72800</v>
      </c>
      <c r="B48" s="9"/>
      <c r="C48" s="9"/>
      <c r="D48" s="9"/>
      <c r="E48" s="9"/>
      <c r="F48" s="9"/>
      <c r="G48" s="9">
        <v>5500</v>
      </c>
      <c r="H48" s="9"/>
      <c r="I48" s="9"/>
      <c r="J48" s="9"/>
      <c r="K48" s="9">
        <v>44500</v>
      </c>
      <c r="L48" s="27"/>
      <c r="M48" s="26">
        <v>20000</v>
      </c>
      <c r="N48" s="33">
        <f t="shared" si="3"/>
        <v>70000</v>
      </c>
    </row>
    <row r="49" spans="1:14" ht="15">
      <c r="A49" s="9">
        <v>73400</v>
      </c>
      <c r="B49" s="9" t="s">
        <v>5</v>
      </c>
      <c r="C49" s="9"/>
      <c r="D49" s="9"/>
      <c r="E49" s="9"/>
      <c r="F49" s="9"/>
      <c r="G49" s="9"/>
      <c r="H49" s="9"/>
      <c r="I49" s="9"/>
      <c r="J49" s="9"/>
      <c r="K49" s="9"/>
      <c r="L49" s="27"/>
      <c r="M49" s="26"/>
      <c r="N49" s="33">
        <f t="shared" si="3"/>
        <v>0</v>
      </c>
    </row>
    <row r="50" spans="1:14" ht="15">
      <c r="A50" s="9">
        <v>74500</v>
      </c>
      <c r="B50" s="9" t="s">
        <v>5</v>
      </c>
      <c r="C50" s="9"/>
      <c r="D50" s="9"/>
      <c r="E50" s="9"/>
      <c r="F50" s="9"/>
      <c r="G50" s="9"/>
      <c r="H50" s="9"/>
      <c r="I50" s="9"/>
      <c r="J50" s="9"/>
      <c r="K50" s="9"/>
      <c r="L50" s="27"/>
      <c r="M50" s="26"/>
      <c r="N50" s="33">
        <f t="shared" si="3"/>
        <v>0</v>
      </c>
    </row>
    <row r="51" spans="1:1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27"/>
      <c r="M51" s="26"/>
      <c r="N51" s="33"/>
    </row>
    <row r="52" spans="1:1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27"/>
      <c r="M52" s="26"/>
      <c r="N52" s="33"/>
    </row>
    <row r="53" spans="1:16" ht="15">
      <c r="A53" s="17"/>
      <c r="B53" s="17"/>
      <c r="C53" s="17"/>
      <c r="D53" s="17"/>
      <c r="E53" s="17"/>
      <c r="F53" s="17"/>
      <c r="G53" s="17">
        <f>SUM(G42:G52)</f>
        <v>36300</v>
      </c>
      <c r="H53" s="17">
        <f>G53*1.07</f>
        <v>38841</v>
      </c>
      <c r="I53" s="17">
        <f>SUM(I42:I52)</f>
        <v>30000</v>
      </c>
      <c r="J53" s="17">
        <f>I53*1.07</f>
        <v>32100.000000000004</v>
      </c>
      <c r="K53" s="17">
        <f>SUM(K42:K52)</f>
        <v>84500</v>
      </c>
      <c r="L53" s="24">
        <f>K53*1.07</f>
        <v>90415</v>
      </c>
      <c r="M53" s="21">
        <f>SUM(M42:M52)</f>
        <v>58000</v>
      </c>
      <c r="N53" s="33"/>
      <c r="O53" s="3"/>
      <c r="P53" s="3"/>
    </row>
    <row r="54" spans="1:14" ht="15">
      <c r="A54" s="13">
        <v>75100</v>
      </c>
      <c r="B54" s="13" t="s">
        <v>5</v>
      </c>
      <c r="C54" s="13"/>
      <c r="D54" s="13"/>
      <c r="E54" s="13"/>
      <c r="F54" s="13"/>
      <c r="G54" s="13">
        <f>H53-G53</f>
        <v>2541</v>
      </c>
      <c r="H54" s="13"/>
      <c r="I54" s="13">
        <f>J53-I53</f>
        <v>2100.0000000000036</v>
      </c>
      <c r="J54" s="13"/>
      <c r="K54" s="13">
        <f>L53-K53</f>
        <v>5915</v>
      </c>
      <c r="L54" s="29"/>
      <c r="M54" s="22"/>
      <c r="N54" s="35">
        <f>G54+I54+K54+M54</f>
        <v>10556.000000000004</v>
      </c>
    </row>
    <row r="55" spans="1:14" ht="15">
      <c r="A55" s="7">
        <v>71600</v>
      </c>
      <c r="B55" s="7" t="s">
        <v>6</v>
      </c>
      <c r="C55" s="7"/>
      <c r="D55" s="7"/>
      <c r="E55" s="7"/>
      <c r="F55" s="7"/>
      <c r="G55" s="7"/>
      <c r="H55" s="7"/>
      <c r="I55" s="7">
        <v>10000</v>
      </c>
      <c r="J55" s="7"/>
      <c r="K55" s="7"/>
      <c r="L55" s="39"/>
      <c r="M55" s="28">
        <v>10000</v>
      </c>
      <c r="N55" s="33">
        <f>G55+I55+K55+M55</f>
        <v>20000</v>
      </c>
    </row>
    <row r="56" spans="1:17" ht="15">
      <c r="A56" s="7">
        <v>72100</v>
      </c>
      <c r="B56" s="7" t="s">
        <v>6</v>
      </c>
      <c r="C56" s="7"/>
      <c r="D56" s="7"/>
      <c r="E56" s="7"/>
      <c r="F56" s="7"/>
      <c r="G56" s="7">
        <v>20000</v>
      </c>
      <c r="H56" s="7"/>
      <c r="I56" s="7">
        <v>10000</v>
      </c>
      <c r="J56" s="7"/>
      <c r="K56" s="7"/>
      <c r="L56" s="39"/>
      <c r="M56" s="28">
        <v>5000</v>
      </c>
      <c r="N56" s="33">
        <f>G56+I56+K56+M56</f>
        <v>35000</v>
      </c>
      <c r="P56" s="14"/>
      <c r="Q56" s="14"/>
    </row>
    <row r="57" spans="1:17" ht="15">
      <c r="A57" s="7">
        <v>72500</v>
      </c>
      <c r="B57" s="7" t="s">
        <v>6</v>
      </c>
      <c r="C57" s="7"/>
      <c r="D57" s="7"/>
      <c r="E57" s="7"/>
      <c r="F57" s="7"/>
      <c r="G57" s="7"/>
      <c r="H57" s="7"/>
      <c r="I57" s="7"/>
      <c r="J57" s="7"/>
      <c r="K57" s="7">
        <v>5500</v>
      </c>
      <c r="L57" s="39"/>
      <c r="M57" s="28">
        <v>5000</v>
      </c>
      <c r="N57" s="33">
        <f>G57+I57+K57+M57</f>
        <v>10500</v>
      </c>
      <c r="P57" s="14"/>
      <c r="Q57" s="12"/>
    </row>
    <row r="58" spans="1:17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39"/>
      <c r="M58" s="28"/>
      <c r="N58" s="33"/>
      <c r="P58" s="14"/>
      <c r="Q58" s="12"/>
    </row>
    <row r="59" spans="1:17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39"/>
      <c r="M59" s="28"/>
      <c r="N59" s="33"/>
      <c r="P59" s="14"/>
      <c r="Q59" s="12"/>
    </row>
    <row r="60" spans="1:17" ht="15">
      <c r="A60" s="17"/>
      <c r="B60" s="17"/>
      <c r="C60" s="17"/>
      <c r="D60" s="17"/>
      <c r="E60" s="17"/>
      <c r="F60" s="17"/>
      <c r="G60" s="17">
        <f>SUM(G55:G59)</f>
        <v>20000</v>
      </c>
      <c r="H60" s="17">
        <f>G60*1.07</f>
        <v>21400</v>
      </c>
      <c r="I60" s="17">
        <f>SUM(I55:I59)</f>
        <v>20000</v>
      </c>
      <c r="J60" s="17">
        <f>I60*1.07</f>
        <v>21400</v>
      </c>
      <c r="K60" s="17">
        <f>SUM(K55:K59)</f>
        <v>5500</v>
      </c>
      <c r="L60" s="24">
        <f>K60*1.07</f>
        <v>5885</v>
      </c>
      <c r="M60" s="21">
        <f>SUM(M55:M59)</f>
        <v>20000</v>
      </c>
      <c r="N60" s="33"/>
      <c r="O60" s="3"/>
      <c r="P60" s="14"/>
      <c r="Q60" s="12"/>
    </row>
    <row r="61" spans="1:17" ht="15">
      <c r="A61" s="13">
        <v>75100</v>
      </c>
      <c r="B61" s="13" t="s">
        <v>6</v>
      </c>
      <c r="C61" s="13"/>
      <c r="D61" s="13"/>
      <c r="E61" s="13"/>
      <c r="F61" s="13"/>
      <c r="G61" s="13">
        <f>H60-G60</f>
        <v>1400</v>
      </c>
      <c r="H61" s="13"/>
      <c r="I61" s="13">
        <f>J60-I60</f>
        <v>1400</v>
      </c>
      <c r="J61" s="13"/>
      <c r="K61" s="13">
        <f>L60-K60</f>
        <v>385</v>
      </c>
      <c r="L61" s="29"/>
      <c r="M61" s="29"/>
      <c r="N61" s="35">
        <f aca="true" t="shared" si="4" ref="N61:N68">G61+I61+K61+M61</f>
        <v>3185</v>
      </c>
      <c r="P61" s="14"/>
      <c r="Q61" s="12"/>
    </row>
    <row r="62" spans="1:17" ht="15">
      <c r="A62" s="8">
        <v>71200</v>
      </c>
      <c r="B62" s="8" t="s">
        <v>7</v>
      </c>
      <c r="C62" s="8"/>
      <c r="D62" s="8"/>
      <c r="E62" s="8"/>
      <c r="F62" s="8"/>
      <c r="G62" s="8"/>
      <c r="H62" s="8"/>
      <c r="I62" s="8"/>
      <c r="J62" s="8"/>
      <c r="K62" s="8"/>
      <c r="L62" s="23"/>
      <c r="M62" s="16"/>
      <c r="N62" s="33">
        <f t="shared" si="4"/>
        <v>0</v>
      </c>
      <c r="P62" s="14"/>
      <c r="Q62" s="14"/>
    </row>
    <row r="63" spans="1:17" ht="15">
      <c r="A63" s="8">
        <v>71300</v>
      </c>
      <c r="B63" s="8" t="s">
        <v>7</v>
      </c>
      <c r="C63" s="8"/>
      <c r="D63" s="8"/>
      <c r="E63" s="8"/>
      <c r="F63" s="8"/>
      <c r="G63" s="8"/>
      <c r="H63" s="8"/>
      <c r="I63" s="8"/>
      <c r="J63" s="8"/>
      <c r="K63" s="8"/>
      <c r="L63" s="23"/>
      <c r="M63" s="16"/>
      <c r="N63" s="33">
        <f t="shared" si="4"/>
        <v>0</v>
      </c>
      <c r="P63" s="14"/>
      <c r="Q63" s="14"/>
    </row>
    <row r="64" spans="1:14" ht="15">
      <c r="A64" s="8">
        <v>71600</v>
      </c>
      <c r="B64" s="8" t="s">
        <v>7</v>
      </c>
      <c r="C64" s="8"/>
      <c r="D64" s="8"/>
      <c r="E64" s="8"/>
      <c r="F64" s="8"/>
      <c r="G64" s="8">
        <v>5000</v>
      </c>
      <c r="H64" s="8"/>
      <c r="I64" s="8">
        <v>5000</v>
      </c>
      <c r="J64" s="8"/>
      <c r="K64" s="8"/>
      <c r="L64" s="23"/>
      <c r="M64" s="16">
        <v>5000</v>
      </c>
      <c r="N64" s="34">
        <f t="shared" si="4"/>
        <v>15000</v>
      </c>
    </row>
    <row r="65" spans="1:14" ht="15">
      <c r="A65" s="8">
        <v>72100</v>
      </c>
      <c r="B65" s="8"/>
      <c r="C65" s="8"/>
      <c r="D65" s="8"/>
      <c r="E65" s="8"/>
      <c r="F65" s="8"/>
      <c r="G65" s="8">
        <v>23000</v>
      </c>
      <c r="H65" s="8"/>
      <c r="I65" s="17">
        <v>20000</v>
      </c>
      <c r="J65" s="17"/>
      <c r="K65" s="8">
        <v>27000</v>
      </c>
      <c r="L65" s="23"/>
      <c r="M65" s="16"/>
      <c r="N65" s="33">
        <f t="shared" si="4"/>
        <v>70000</v>
      </c>
    </row>
    <row r="66" spans="1:14" ht="15">
      <c r="A66" s="8">
        <v>72800</v>
      </c>
      <c r="B66" s="8" t="s">
        <v>7</v>
      </c>
      <c r="C66" s="8"/>
      <c r="D66" s="8"/>
      <c r="E66" s="8"/>
      <c r="F66" s="8"/>
      <c r="G66" s="8">
        <v>5000</v>
      </c>
      <c r="H66" s="8"/>
      <c r="I66" s="8"/>
      <c r="J66" s="8"/>
      <c r="K66" s="8">
        <v>7000</v>
      </c>
      <c r="L66" s="23"/>
      <c r="M66" s="16"/>
      <c r="N66" s="33">
        <f t="shared" si="4"/>
        <v>12000</v>
      </c>
    </row>
    <row r="67" spans="1:14" ht="15">
      <c r="A67" s="8">
        <v>74200</v>
      </c>
      <c r="B67" s="8" t="s">
        <v>7</v>
      </c>
      <c r="C67" s="8"/>
      <c r="D67" s="8"/>
      <c r="E67" s="8"/>
      <c r="F67" s="8"/>
      <c r="G67" s="8"/>
      <c r="H67" s="8"/>
      <c r="I67" s="8"/>
      <c r="J67" s="8"/>
      <c r="K67" s="17"/>
      <c r="L67" s="24"/>
      <c r="M67" s="16"/>
      <c r="N67" s="33">
        <f t="shared" si="4"/>
        <v>0</v>
      </c>
    </row>
    <row r="68" spans="1:14" ht="15">
      <c r="A68" s="8">
        <v>72200</v>
      </c>
      <c r="B68" s="8" t="s">
        <v>7</v>
      </c>
      <c r="C68" s="8"/>
      <c r="D68" s="8"/>
      <c r="E68" s="8"/>
      <c r="F68" s="8"/>
      <c r="G68" s="8"/>
      <c r="H68" s="8"/>
      <c r="I68" s="8"/>
      <c r="J68" s="8"/>
      <c r="K68" s="8"/>
      <c r="L68" s="23"/>
      <c r="M68" s="23">
        <v>62000</v>
      </c>
      <c r="N68" s="33">
        <f t="shared" si="4"/>
        <v>62000</v>
      </c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23"/>
      <c r="M69" s="23"/>
      <c r="N69" s="33"/>
    </row>
    <row r="70" spans="1:14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23"/>
      <c r="M70" s="23"/>
      <c r="N70" s="33"/>
    </row>
    <row r="71" spans="1:15" ht="15">
      <c r="A71" s="17"/>
      <c r="B71" s="17"/>
      <c r="C71" s="17"/>
      <c r="D71" s="17"/>
      <c r="E71" s="17"/>
      <c r="F71" s="17"/>
      <c r="G71" s="17">
        <f>SUM(G62:G70)</f>
        <v>33000</v>
      </c>
      <c r="H71" s="17">
        <f>G71*1.07</f>
        <v>35310</v>
      </c>
      <c r="I71" s="17">
        <f>SUM(I62:I70)</f>
        <v>25000</v>
      </c>
      <c r="J71" s="17">
        <f>I71*1.07</f>
        <v>26750</v>
      </c>
      <c r="K71" s="17">
        <f>SUM(K62:K70)</f>
        <v>34000</v>
      </c>
      <c r="L71" s="17">
        <f>K71*1.07</f>
        <v>36380</v>
      </c>
      <c r="M71" s="21">
        <f>SUM(M62:M70)</f>
        <v>67000</v>
      </c>
      <c r="N71" s="33"/>
      <c r="O71" s="3"/>
    </row>
    <row r="72" spans="1:14" ht="15">
      <c r="A72" s="13">
        <v>75100</v>
      </c>
      <c r="B72" s="13"/>
      <c r="C72" s="13"/>
      <c r="D72" s="13"/>
      <c r="E72" s="13"/>
      <c r="F72" s="13"/>
      <c r="G72" s="13">
        <f>H71-G71</f>
        <v>2310</v>
      </c>
      <c r="H72" s="13"/>
      <c r="I72" s="13">
        <f>J71-I71</f>
        <v>1750</v>
      </c>
      <c r="J72" s="13"/>
      <c r="K72" s="13">
        <f>L71-K71</f>
        <v>2380</v>
      </c>
      <c r="L72" s="29"/>
      <c r="M72" s="29"/>
      <c r="N72" s="35">
        <f aca="true" t="shared" si="5" ref="N72:N79">G72+I72+K72+M72</f>
        <v>6440</v>
      </c>
    </row>
    <row r="73" spans="1:14" ht="15">
      <c r="A73" s="8">
        <v>71200</v>
      </c>
      <c r="B73" s="8" t="s">
        <v>12</v>
      </c>
      <c r="C73" s="8"/>
      <c r="D73" s="8"/>
      <c r="E73" s="8"/>
      <c r="F73" s="8"/>
      <c r="G73" s="8"/>
      <c r="H73" s="8"/>
      <c r="I73" s="8"/>
      <c r="J73" s="8"/>
      <c r="K73" s="8"/>
      <c r="L73" s="23"/>
      <c r="M73" s="23"/>
      <c r="N73" s="33">
        <f t="shared" si="5"/>
        <v>0</v>
      </c>
    </row>
    <row r="74" spans="1:14" ht="15">
      <c r="A74" s="10">
        <v>71300</v>
      </c>
      <c r="B74" s="10" t="s">
        <v>8</v>
      </c>
      <c r="C74" s="10"/>
      <c r="D74" s="10"/>
      <c r="E74" s="10"/>
      <c r="F74" s="10"/>
      <c r="G74" s="10"/>
      <c r="H74" s="10"/>
      <c r="I74" s="10"/>
      <c r="J74" s="10"/>
      <c r="K74" s="10">
        <v>5000</v>
      </c>
      <c r="L74" s="40"/>
      <c r="M74" s="30">
        <v>5000</v>
      </c>
      <c r="N74" s="33">
        <f t="shared" si="5"/>
        <v>10000</v>
      </c>
    </row>
    <row r="75" spans="1:15" ht="15">
      <c r="A75" s="10">
        <v>71600</v>
      </c>
      <c r="B75" s="10" t="s">
        <v>8</v>
      </c>
      <c r="C75" s="10"/>
      <c r="D75" s="10"/>
      <c r="E75" s="10"/>
      <c r="F75" s="10"/>
      <c r="G75" s="10">
        <v>8000</v>
      </c>
      <c r="H75" s="10"/>
      <c r="I75" s="10">
        <v>5000</v>
      </c>
      <c r="J75" s="10"/>
      <c r="K75" s="10">
        <v>10000</v>
      </c>
      <c r="L75" s="40"/>
      <c r="M75" s="30"/>
      <c r="N75" s="33">
        <f t="shared" si="5"/>
        <v>23000</v>
      </c>
      <c r="O75" s="15"/>
    </row>
    <row r="76" spans="1:14" ht="15">
      <c r="A76" s="10">
        <v>72100</v>
      </c>
      <c r="B76" s="10" t="s">
        <v>8</v>
      </c>
      <c r="C76" s="10"/>
      <c r="D76" s="10"/>
      <c r="E76" s="10"/>
      <c r="F76" s="10"/>
      <c r="G76" s="10">
        <v>32000</v>
      </c>
      <c r="H76" s="10"/>
      <c r="I76" s="10">
        <v>15000</v>
      </c>
      <c r="J76" s="10"/>
      <c r="K76" s="10"/>
      <c r="L76" s="40"/>
      <c r="M76" s="30">
        <v>11000</v>
      </c>
      <c r="N76" s="33">
        <f t="shared" si="5"/>
        <v>58000</v>
      </c>
    </row>
    <row r="77" spans="1:14" ht="15">
      <c r="A77" s="10">
        <v>72400</v>
      </c>
      <c r="B77" s="10" t="s">
        <v>8</v>
      </c>
      <c r="C77" s="10"/>
      <c r="D77" s="10"/>
      <c r="E77" s="10"/>
      <c r="F77" s="10"/>
      <c r="G77" s="10"/>
      <c r="H77" s="10"/>
      <c r="I77" s="10"/>
      <c r="J77" s="10"/>
      <c r="K77" s="10"/>
      <c r="L77" s="40"/>
      <c r="M77" s="30"/>
      <c r="N77" s="33">
        <f t="shared" si="5"/>
        <v>0</v>
      </c>
    </row>
    <row r="78" spans="1:14" ht="15">
      <c r="A78" s="10">
        <v>72500</v>
      </c>
      <c r="B78" s="10" t="s">
        <v>8</v>
      </c>
      <c r="C78" s="10"/>
      <c r="D78" s="10"/>
      <c r="E78" s="10"/>
      <c r="F78" s="10"/>
      <c r="G78" s="10">
        <v>10000</v>
      </c>
      <c r="H78" s="10"/>
      <c r="I78" s="10"/>
      <c r="J78" s="10"/>
      <c r="K78" s="10"/>
      <c r="L78" s="40"/>
      <c r="M78" s="30">
        <v>2000</v>
      </c>
      <c r="N78" s="33">
        <f t="shared" si="5"/>
        <v>12000</v>
      </c>
    </row>
    <row r="79" spans="1:14" ht="15">
      <c r="A79" s="10">
        <v>74200</v>
      </c>
      <c r="B79" s="10" t="s">
        <v>8</v>
      </c>
      <c r="C79" s="10"/>
      <c r="D79" s="10"/>
      <c r="E79" s="10"/>
      <c r="F79" s="10"/>
      <c r="G79" s="10"/>
      <c r="H79" s="10"/>
      <c r="I79" s="10"/>
      <c r="J79" s="10"/>
      <c r="K79" s="10">
        <v>3000</v>
      </c>
      <c r="L79" s="40"/>
      <c r="M79" s="30">
        <v>2000</v>
      </c>
      <c r="N79" s="33">
        <f t="shared" si="5"/>
        <v>5000</v>
      </c>
    </row>
    <row r="80" spans="1:14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0"/>
      <c r="M80" s="30"/>
      <c r="N80" s="33"/>
    </row>
    <row r="81" spans="1:14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40"/>
      <c r="M81" s="30"/>
      <c r="N81" s="33"/>
    </row>
    <row r="82" spans="1:15" ht="15">
      <c r="A82" s="17"/>
      <c r="B82" s="17"/>
      <c r="C82" s="17"/>
      <c r="D82" s="17"/>
      <c r="E82" s="17"/>
      <c r="F82" s="17"/>
      <c r="G82" s="17">
        <f>SUM(G73:G81)</f>
        <v>50000</v>
      </c>
      <c r="H82" s="17">
        <f>G82*1.07</f>
        <v>53500</v>
      </c>
      <c r="I82" s="17">
        <f>SUM(I73:I81)</f>
        <v>20000</v>
      </c>
      <c r="J82" s="17">
        <f>I82*1.07</f>
        <v>21400</v>
      </c>
      <c r="K82" s="17">
        <f>SUM(K73:K81)</f>
        <v>18000</v>
      </c>
      <c r="L82" s="17">
        <f>K82*1.07</f>
        <v>19260</v>
      </c>
      <c r="M82" s="21">
        <f>SUM(M73:M81)</f>
        <v>20000</v>
      </c>
      <c r="N82" s="33"/>
      <c r="O82" s="3"/>
    </row>
    <row r="83" spans="1:14" ht="15">
      <c r="A83" s="13">
        <v>75100</v>
      </c>
      <c r="B83" s="13" t="s">
        <v>8</v>
      </c>
      <c r="C83" s="13"/>
      <c r="D83" s="13"/>
      <c r="E83" s="13"/>
      <c r="F83" s="13"/>
      <c r="G83" s="13">
        <f>H82-G82</f>
        <v>3500</v>
      </c>
      <c r="H83" s="13"/>
      <c r="I83" s="13">
        <f>J82-I82</f>
        <v>1400</v>
      </c>
      <c r="J83" s="13"/>
      <c r="K83" s="13">
        <f>L82-K82</f>
        <v>1260</v>
      </c>
      <c r="L83" s="29"/>
      <c r="M83" s="22"/>
      <c r="N83" s="35">
        <f>G83+I83+K83+M83</f>
        <v>6160</v>
      </c>
    </row>
    <row r="84" spans="1:14" ht="15">
      <c r="A84" s="2">
        <v>74500</v>
      </c>
      <c r="B84" s="2" t="s">
        <v>9</v>
      </c>
      <c r="C84" s="2">
        <v>1</v>
      </c>
      <c r="D84" s="2"/>
      <c r="E84" s="2">
        <v>1</v>
      </c>
      <c r="F84" s="2"/>
      <c r="G84" s="2">
        <v>1</v>
      </c>
      <c r="H84" s="2"/>
      <c r="I84" s="2">
        <v>1</v>
      </c>
      <c r="J84" s="2"/>
      <c r="K84" s="2">
        <v>1</v>
      </c>
      <c r="L84" s="31"/>
      <c r="M84" s="31">
        <v>1</v>
      </c>
      <c r="N84" s="36"/>
    </row>
    <row r="85" spans="3:14" ht="15">
      <c r="C85" s="11">
        <f>C21+C22+C30+C31+C40+C41+C53+C54+C60+C61+C71+C72+C83+C84</f>
        <v>10000.99958</v>
      </c>
      <c r="D85" s="11"/>
      <c r="E85" s="11">
        <f>E21+E22+E30+E31+E40+E41+E53+E54+E60+E61+E71+E72+E83+E84</f>
        <v>20001.0013</v>
      </c>
      <c r="F85" s="11"/>
      <c r="G85" s="11">
        <f>G21+G22+G30+G31+G40+G41+G53+G54+G60+G61+G71+G72+G82+G83+G84</f>
        <v>390327.798</v>
      </c>
      <c r="H85" s="11"/>
      <c r="I85" s="11">
        <f>I21+I22+I30+I31+I40+I41+I53+I54+I60+I61+I71+I72+I82+I83+I84</f>
        <v>445763</v>
      </c>
      <c r="J85" s="11"/>
      <c r="K85" s="11">
        <f>K21+K22+K30+K31+K40+K41+K53+K54+K60+K61+K71+K72+K82+K83+K84</f>
        <v>311915.202</v>
      </c>
      <c r="L85" s="11"/>
      <c r="M85" s="11">
        <f>M21+M22+M30+M31+M40+M41+M53+M54+M60+M61+M71+M72+M82+M83+M84</f>
        <v>450001</v>
      </c>
      <c r="N85" s="33">
        <f>C85+E85+G85+I85+K85+M85</f>
        <v>1628009.00088</v>
      </c>
    </row>
    <row r="86" spans="3:14" ht="15">
      <c r="C86" s="41">
        <f>C22+C31+C41+C54+C61+C72+C83</f>
        <v>654.2055799999998</v>
      </c>
      <c r="D86" s="41"/>
      <c r="E86" s="41">
        <f>E22+E31+E41+E54+E61+E72+E83</f>
        <v>1308.4112999999998</v>
      </c>
      <c r="F86" s="41"/>
      <c r="G86" s="41">
        <f>G22+G31+G41+G54+G61+G72+G83</f>
        <v>25535.398</v>
      </c>
      <c r="H86" s="41"/>
      <c r="I86" s="41">
        <f>I22+I31+I41+I54+I61+I72+I83</f>
        <v>29162.000000000004</v>
      </c>
      <c r="J86" s="41"/>
      <c r="K86" s="41">
        <f>K22+K31+K41+K54+K61+K72+K83</f>
        <v>20405.602000000003</v>
      </c>
      <c r="L86" s="41"/>
      <c r="M86" s="42">
        <f>M22+M31+M41+M54+M61+M72+M83</f>
        <v>0</v>
      </c>
      <c r="N86" s="42">
        <f>N22+N31+N41+N54+N61+N72+N83</f>
        <v>77065.61688</v>
      </c>
    </row>
    <row r="87" spans="9:13" ht="15">
      <c r="I87" s="11"/>
      <c r="J87" s="11"/>
      <c r="K87" s="11"/>
      <c r="L87" s="11"/>
      <c r="M87" s="11"/>
    </row>
    <row r="88" spans="14:16" ht="15">
      <c r="N88" s="3"/>
      <c r="O88" s="3"/>
      <c r="P88" s="3"/>
    </row>
    <row r="90" ht="15">
      <c r="P90" s="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Pauline Kawonga</dc:creator>
  <cp:keywords/>
  <dc:description/>
  <cp:lastModifiedBy>pauline.kawonga</cp:lastModifiedBy>
  <cp:lastPrinted>2011-02-02T14:39:29Z</cp:lastPrinted>
  <dcterms:created xsi:type="dcterms:W3CDTF">2010-09-14T13:01:56Z</dcterms:created>
  <dcterms:modified xsi:type="dcterms:W3CDTF">2011-02-03T06:31:25Z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/>
  </property>
  <property fmtid="{D5CDD505-2E9C-101B-9397-08002B2CF9AE}" pid="4" name="UNDPFocusAreasTaxHTFiel">
    <vt:lpwstr/>
  </property>
  <property fmtid="{D5CDD505-2E9C-101B-9397-08002B2CF9AE}" pid="5" name="o4086b1782a74105bb5269035bccc8">
    <vt:lpwstr/>
  </property>
  <property fmtid="{D5CDD505-2E9C-101B-9397-08002B2CF9AE}" pid="6" name="gc6531b704974d528487414686b72f">
    <vt:lpwstr>MWI|b63a57e3-63ca-4463-a7bd-d18154366ee0</vt:lpwstr>
  </property>
  <property fmtid="{D5CDD505-2E9C-101B-9397-08002B2CF9AE}" pid="7" name="Operating Uni">
    <vt:lpwstr>1544;#MWI|b63a57e3-63ca-4463-a7bd-d18154366ee0</vt:lpwstr>
  </property>
  <property fmtid="{D5CDD505-2E9C-101B-9397-08002B2CF9AE}" pid="8" name="Un">
    <vt:lpwstr/>
  </property>
  <property fmtid="{D5CDD505-2E9C-101B-9397-08002B2CF9AE}" pid="9" name="UnitTaxHTFiel">
    <vt:lpwstr/>
  </property>
  <property fmtid="{D5CDD505-2E9C-101B-9397-08002B2CF9AE}" pid="10" name="idff2b682fce4d0680503cd9036a32">
    <vt:lpwstr>Budget|1c1fa43a-cb36-4844-8715-9a4cc93e1ac9</vt:lpwstr>
  </property>
  <property fmtid="{D5CDD505-2E9C-101B-9397-08002B2CF9AE}" pid="11" name="UNDPDocumentCategoryTaxHTFiel">
    <vt:lpwstr/>
  </property>
  <property fmtid="{D5CDD505-2E9C-101B-9397-08002B2CF9AE}" pid="12" name="UNDPFocusAre">
    <vt:lpwstr/>
  </property>
  <property fmtid="{D5CDD505-2E9C-101B-9397-08002B2CF9AE}" pid="13" name="PDC Document Catego">
    <vt:lpwstr>Project</vt:lpwstr>
  </property>
  <property fmtid="{D5CDD505-2E9C-101B-9397-08002B2CF9AE}" pid="14" name="TaxCatchA">
    <vt:lpwstr>1109;#Budget|1c1fa43a-cb36-4844-8715-9a4cc93e1ac9;#1544;#MWI|b63a57e3-63ca-4463-a7bd-d18154366ee0</vt:lpwstr>
  </property>
  <property fmtid="{D5CDD505-2E9C-101B-9397-08002B2CF9AE}" pid="15" name="Project Numb">
    <vt:lpwstr>00048398</vt:lpwstr>
  </property>
  <property fmtid="{D5CDD505-2E9C-101B-9397-08002B2CF9AE}" pid="16" name="Atlas_x0020_Document_x0020_Ty">
    <vt:lpwstr>287;#Budget|fc549c7a-78dd-43bd-a1be-cfb989f8b34d</vt:lpwstr>
  </property>
  <property fmtid="{D5CDD505-2E9C-101B-9397-08002B2CF9AE}" pid="17" name="Atlas_x0020_Document_x0020_Stat">
    <vt:lpwstr/>
  </property>
  <property fmtid="{D5CDD505-2E9C-101B-9397-08002B2CF9AE}" pid="18" name="UN Languag">
    <vt:lpwstr/>
  </property>
  <property fmtid="{D5CDD505-2E9C-101B-9397-08002B2CF9AE}" pid="19" name="UNDPDocumentCatego">
    <vt:lpwstr/>
  </property>
  <property fmtid="{D5CDD505-2E9C-101B-9397-08002B2CF9AE}" pid="20" name="UndpProject">
    <vt:lpwstr>00048398</vt:lpwstr>
  </property>
  <property fmtid="{D5CDD505-2E9C-101B-9397-08002B2CF9AE}" pid="21" name="Atlas Document Ty">
    <vt:lpwstr>1109;#Budget|1c1fa43a-cb36-4844-8715-9a4cc93e1ac9</vt:lpwstr>
  </property>
  <property fmtid="{D5CDD505-2E9C-101B-9397-08002B2CF9AE}" pid="22" name="UNDPPOPPFunctionalAr">
    <vt:lpwstr/>
  </property>
  <property fmtid="{D5CDD505-2E9C-101B-9397-08002B2CF9AE}" pid="23" name="UndpClassificationLev">
    <vt:lpwstr/>
  </property>
  <property fmtid="{D5CDD505-2E9C-101B-9397-08002B2CF9AE}" pid="24" name="UndpOUCo">
    <vt:lpwstr/>
  </property>
  <property fmtid="{D5CDD505-2E9C-101B-9397-08002B2CF9AE}" pid="25" name="_dlc_Doc">
    <vt:lpwstr>ATLASPDC-3-8012</vt:lpwstr>
  </property>
  <property fmtid="{D5CDD505-2E9C-101B-9397-08002B2CF9AE}" pid="26" name="_dlc_DocIdItemGu">
    <vt:lpwstr>c1925cdd-761e-4c24-b4ae-7aa6ec965126</vt:lpwstr>
  </property>
  <property fmtid="{D5CDD505-2E9C-101B-9397-08002B2CF9AE}" pid="27" name="_dlc_DocIdU">
    <vt:lpwstr>https://info.undp.org/docs/pdc/_layouts/DocIdRedir.aspx?ID=ATLASPDC-3-8012, ATLASPDC-3-8012</vt:lpwstr>
  </property>
  <property fmtid="{D5CDD505-2E9C-101B-9397-08002B2CF9AE}" pid="28" name="UNDPCount">
    <vt:lpwstr/>
  </property>
  <property fmtid="{D5CDD505-2E9C-101B-9397-08002B2CF9AE}" pid="29" name="_Publish">
    <vt:lpwstr/>
  </property>
  <property fmtid="{D5CDD505-2E9C-101B-9397-08002B2CF9AE}" pid="30" name="UndpDocStat">
    <vt:lpwstr/>
  </property>
  <property fmtid="{D5CDD505-2E9C-101B-9397-08002B2CF9AE}" pid="31" name="DocumentSetDescripti">
    <vt:lpwstr/>
  </property>
  <property fmtid="{D5CDD505-2E9C-101B-9397-08002B2CF9AE}" pid="32" name="UndpUnit">
    <vt:lpwstr/>
  </property>
  <property fmtid="{D5CDD505-2E9C-101B-9397-08002B2CF9AE}" pid="33" name="c4e2ab2cc9354bbf9064eeb465a566">
    <vt:lpwstr/>
  </property>
  <property fmtid="{D5CDD505-2E9C-101B-9397-08002B2CF9AE}" pid="34" name="UndpDocType">
    <vt:lpwstr/>
  </property>
  <property fmtid="{D5CDD505-2E9C-101B-9397-08002B2CF9AE}" pid="35" name="eRegFilingCode">
    <vt:lpwstr/>
  </property>
  <property fmtid="{D5CDD505-2E9C-101B-9397-08002B2CF9AE}" pid="36" name="U">
    <vt:lpwstr/>
  </property>
  <property fmtid="{D5CDD505-2E9C-101B-9397-08002B2CF9AE}" pid="37" name="b6db62fdefd74bd188b0c1cc54de5b">
    <vt:lpwstr/>
  </property>
  <property fmtid="{D5CDD505-2E9C-101B-9397-08002B2CF9AE}" pid="38" name="UndpDoc">
    <vt:lpwstr/>
  </property>
  <property fmtid="{D5CDD505-2E9C-101B-9397-08002B2CF9AE}" pid="39" name="Project Manag">
    <vt:lpwstr/>
  </property>
  <property fmtid="{D5CDD505-2E9C-101B-9397-08002B2CF9AE}" pid="40" name="UndpIsTempla">
    <vt:lpwstr/>
  </property>
  <property fmtid="{D5CDD505-2E9C-101B-9397-08002B2CF9AE}" pid="41" name="Outcom">
    <vt:lpwstr/>
  </property>
  <property fmtid="{D5CDD505-2E9C-101B-9397-08002B2CF9AE}" pid="42" name="UNDPSumma">
    <vt:lpwstr/>
  </property>
  <property fmtid="{D5CDD505-2E9C-101B-9397-08002B2CF9AE}" pid="43" name="UndpDocForm">
    <vt:lpwstr/>
  </property>
  <property fmtid="{D5CDD505-2E9C-101B-9397-08002B2CF9AE}" pid="44" name="UndpDocTypeMMTaxHTFiel">
    <vt:lpwstr/>
  </property>
  <property fmtid="{D5CDD505-2E9C-101B-9397-08002B2CF9AE}" pid="45" name="UNDPCountryTaxHTFiel">
    <vt:lpwstr/>
  </property>
  <property fmtid="{D5CDD505-2E9C-101B-9397-08002B2CF9AE}" pid="46" name="display_urn:schemas-microsoft-com:office:office#Edit">
    <vt:lpwstr>Sainan Yu</vt:lpwstr>
  </property>
  <property fmtid="{D5CDD505-2E9C-101B-9397-08002B2CF9AE}" pid="47" name="display_urn:schemas-microsoft-com:office:office#Auth">
    <vt:lpwstr>Sai Charan</vt:lpwstr>
  </property>
</Properties>
</file>